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<sst xmlns="http://schemas.openxmlformats.org/spreadsheetml/2006/main" count="508" uniqueCount="314">
  <si>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</si>
  <si>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</si>
  <si>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</si>
  <si>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</si>
  <si>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</si>
  <si>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</si>
  <si>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</si>
  <si>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</si>
  <si>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</si>
  <si>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</si>
  <si>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</si>
  <si>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</si>
  <si>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</si>
  <si>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</si>
  <si>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</si>
  <si>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</si>
  <si>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</si>
  <si>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</si>
  <si>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</si>
  <si>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</si>
  <si>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</si>
  <si>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</si>
  <si>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</si>
  <si>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</si>
  <si>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</si>
  <si>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</si>
  <si>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</si>
  <si>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</si>
  <si>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</si>
  <si>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</si>
  <si>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</si>
  <si>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</si>
  <si>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</si>
  <si>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</si>
  <si>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</si>
  <si>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</si>
  <si>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</si>
  <si>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</si>
  <si>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</si>
  <si>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</si>
  <si>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</si>
  <si>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</si>
  <si>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</si>
  <si>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</si>
  <si>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</si>
  <si>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</si>
  <si>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</si>
  <si>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</si>
  <si>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</si>
  <si>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</si>
  <si>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</si>
  <si>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</si>
  <si>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</si>
  <si>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</si>
  <si>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</si>
  <si>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</si>
  <si>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</si>
  <si>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</si>
  <si>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</si>
  <si>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</si>
  <si>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</si>
  <si>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</si>
  <si>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</si>
  <si>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</si>
  <si>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</si>
  <si>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</si>
  <si>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</si>
  <si>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</si>
  <si>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</si>
  <si>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</si>
  <si>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</si>
  <si>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</si>
  <si>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</si>
  <si>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</si>
  <si>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</si>
  <si>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</si>
  <si>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</si>
  <si>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</si>
  <si>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</si>
  <si>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</si>
  <si>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</si>
  <si>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</si>
  <si>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</si>
  <si>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</si>
  <si>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</si>
  <si>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</si>
  <si>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</si>
  <si>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</si>
  <si>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</si>
  <si>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</si>
  <si>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</si>
  <si>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</si>
  <si>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</si>
  <si>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</si>
  <si>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</si>
  <si>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</si>
  <si>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</si>
  <si>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</si>
  <si>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</si>
  <si>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</si>
  <si>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</si>
  <si>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</si>
  <si>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</si>
  <si>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</si>
  <si>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</si>
  <si>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</si>
  <si>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</si>
  <si>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</si>
  <si>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</si>
  <si>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</si>
  <si>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</si>
  <si>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</si>
  <si>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</si>
  <si>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</si>
  <si>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</si>
  <si>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</si>
  <si>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</si>
  <si>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</si>
  <si>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</si>
  <si>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</si>
  <si>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</si>
  <si>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</si>
  <si>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</si>
  <si>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</si>
  <si>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</si>
  <si>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</si>
  <si>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</si>
  <si>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</si>
  <si>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</si>
  <si>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</si>
  <si>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</si>
  <si>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</si>
  <si>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</si>
  <si>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</si>
  <si>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</si>
  <si>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</si>
  <si>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</si>
  <si>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</si>
  <si>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</si>
  <si>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</si>
  <si>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</si>
  <si>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</si>
  <si>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</si>
  <si>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</si>
  <si>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</si>
  <si>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</si>
  <si>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</si>
  <si>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</si>
  <si>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</si>
  <si>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</si>
  <si>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</si>
  <si>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</si>
  <si>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</si>
  <si>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</si>
  <si>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</si>
  <si>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</si>
  <si>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</si>
  <si>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</si>
  <si>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</si>
  <si>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</si>
  <si>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</si>
  <si>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</si>
  <si>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</si>
  <si>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</si>
  <si>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</si>
  <si>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</si>
  <si>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</si>
  <si>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</si>
  <si>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</si>
  <si>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</si>
  <si>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</si>
  <si>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</si>
  <si>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</si>
  <si>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</si>
  <si>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</si>
  <si>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</si>
  <si>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</si>
  <si>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</si>
  <si>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</si>
  <si>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</si>
  <si>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</si>
  <si>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</si>
  <si>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</si>
  <si>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</si>
  <si>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</si>
  <si>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</si>
  <si>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</si>
  <si>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</si>
  <si>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</si>
  <si>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</si>
  <si>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</si>
  <si>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</si>
  <si>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</si>
  <si>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</si>
  <si>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</si>
  <si>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</si>
  <si>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</si>
  <si>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</si>
  <si>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</si>
  <si>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</si>
  <si>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</si>
  <si>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</si>
  <si>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</si>
  <si>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</si>
  <si>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</si>
  <si>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</si>
  <si>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</si>
  <si>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</si>
  <si>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</si>
  <si>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</si>
  <si>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</si>
  <si>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</si>
  <si>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nebraska_dave</t>
  </si>
  <si>
    <t>gmshivers</t>
  </si>
  <si>
    <t>MentionsInRetweet</t>
  </si>
  <si>
    <t>Retweet</t>
  </si>
  <si>
    <t>RT @GMShivers: If you still claim herd immunity is possible with this vaccine you are spreading misinfo. Don't worry about Joe Rogan worry…</t>
  </si>
  <si>
    <t>If you still claim herd immunity is possible with this vaccine you are spreading misinfo. Don't worry about Joe Rogan worry about yourself.</t>
  </si>
  <si>
    <t>03:45:08</t>
  </si>
  <si>
    <t>03:37:00</t>
  </si>
  <si>
    <t>1482559518190022657</t>
  </si>
  <si>
    <t>1482557471084347392</t>
  </si>
  <si>
    <t>1482552458660306944</t>
  </si>
  <si>
    <t/>
  </si>
  <si>
    <t>41687358</t>
  </si>
  <si>
    <t>en</t>
  </si>
  <si>
    <t>Twitterrific for iOS</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</si>
  <si>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</si>
  <si>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</si>
  <si>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</si>
  <si>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</si>
  <si>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</si>
  <si>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</si>
  <si>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</si>
  <si>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</si>
  <si>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</si>
  <si>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</si>
  <si>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</si>
  <si>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</si>
  <si>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</si>
  <si>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</si>
  <si>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</si>
  <si>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</si>
  <si>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</si>
  <si>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</si>
  <si>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</si>
  <si>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</si>
  <si>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</si>
  <si>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</si>
  <si>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</si>
  <si>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Nebraska David West</t>
  </si>
  <si>
    <t>Jennifer D'aww</t>
  </si>
  <si>
    <t>17444386</t>
  </si>
  <si>
    <t>IT troubleshooter, Roleplayer, Sports &amp; SciFi/Fantasy fan, published author. Gamer. Tabletop Gamemaster. Constitutionalist. Streamer. Vlogger.</t>
  </si>
  <si>
    <t>Pixel Artist, Unreal Tinkerer, Mysterious SCP Rabbitmaker, co-author of "Make Your Own Pixel Art"  #Plushies
http://nostarch.com/pixelart Ivan's Grandma</t>
  </si>
  <si>
    <t>Alliance, NE</t>
  </si>
  <si>
    <t>Snow Texas Canada</t>
  </si>
  <si>
    <t>Open Twitter Page for This Person</t>
  </si>
  <si>
    <t>nebraska_dave
RT @GMShivers: If you still claim
herd immunity is possible with
this vaccine you are spreading
misinfo. Don't worry about Joe
Rogan worry…</t>
  </si>
  <si>
    <t>gmshivers
If you still claim herd immunity
is possible with this vaccine you
are spreading misinfo. Don't worry
about Joe Rogan worry about yourself.</t>
  </si>
  <si>
    <t>Directed</t>
  </si>
  <si>
    <t>Workbook Settings 1</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</si>
  <si>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</si>
  <si>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</si>
  <si>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</si>
  <si>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</si>
  <si>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</si>
  <si>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</si>
  <si>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</si>
  <si>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</si>
  <si>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</si>
  <si>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</si>
  <si>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</si>
  <si>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</si>
  <si>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</si>
  <si>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</si>
  <si>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</si>
  <si>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</si>
  <si>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</si>
  <si>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</si>
  <si>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</si>
  <si>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</si>
  <si>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</si>
  <si>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</si>
  <si>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</si>
  <si>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</si>
  <si>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</si>
  <si>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</si>
  <si>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</si>
  <si>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</si>
  <si>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</si>
  <si>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</si>
  <si>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</si>
  <si>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</si>
  <si>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</si>
  <si>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</si>
  <si>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Workbook Settings Cell Count</t>
  </si>
  <si>
    <t>Graph History</t>
  </si>
  <si>
    <t>Automate Tasks on Open</t>
  </si>
  <si>
    <t>Edge Weight</t>
  </si>
  <si>
    <t>G1</t>
  </si>
  <si>
    <t>0, 12, 96</t>
  </si>
  <si>
    <t>Vertex Group</t>
  </si>
  <si>
    <t>Vertex 1 Group</t>
  </si>
  <si>
    <t>Vertex 2 Group</t>
  </si>
  <si>
    <t>Top URLs in Tweet</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</si>
  <si>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</si>
  <si>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</si>
  <si>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</si>
  <si>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</si>
  <si>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</si>
  <si>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</si>
  <si>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GraphSource░GraphServerTwitterSearch▓GraphTerm░herd immunity Nebraska▓ImportDescription░The graph represents a network of 2 Twitter users whose tweets in the requested range contained "herd immunity Nebraska", or who were replied to or mentioned in those tweets.  The network was obtained from the NodeXL Graph Server on Wednesday, 19 January 2022 at 01:20 UTC.
The requested start date was Wednesday, 19 January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</si>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</sst>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412286"/>
        <c:axId val="1452135"/>
      </c:barChart>
      <c:catAx>
        <c:axId val="584122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52135"/>
        <c:crosses val="autoZero"/>
        <c:auto val="1"/>
        <c:lblOffset val="100"/>
        <c:noMultiLvlLbl val="0"/>
      </c:catAx>
      <c:valAx>
        <c:axId val="1452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12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herd immunity 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1/16/2022 3:37</c:v>
                </c:pt>
                <c:pt idx="1">
                  <c:v>1/16/2022 3:45</c:v>
                </c:pt>
              </c:strCache>
            </c:strRef>
          </c:cat>
          <c:val>
            <c:numRef>
              <c:f>'Time Series'!$B$26:$B$28</c:f>
              <c:numCache>
                <c:formatCode>General</c:formatCode>
                <c:ptCount val="2"/>
                <c:pt idx="0">
                  <c:v>1</c:v>
                </c:pt>
                <c:pt idx="1">
                  <c:v>2</c:v>
                </c:pt>
              </c:numCache>
            </c:numRef>
          </c:val>
        </c:ser>
        <c:axId val="41042348"/>
        <c:axId val="6144189"/>
      </c:barChart>
      <c:catAx>
        <c:axId val="41042348"/>
        <c:scaling>
          <c:orientation val="minMax"/>
        </c:scaling>
        <c:axPos val="b"/>
        <c:delete val="0"/>
        <c:numFmt formatCode="General" sourceLinked="1"/>
        <c:majorTickMark val="out"/>
        <c:minorTickMark val="none"/>
        <c:tickLblPos val="nextTo"/>
        <c:crossAx val="6144189"/>
        <c:crosses val="autoZero"/>
        <c:auto val="1"/>
        <c:lblOffset val="100"/>
        <c:noMultiLvlLbl val="0"/>
      </c:catAx>
      <c:valAx>
        <c:axId val="6144189"/>
        <c:scaling>
          <c:orientation val="minMax"/>
        </c:scaling>
        <c:axPos val="l"/>
        <c:majorGridlines/>
        <c:delete val="0"/>
        <c:numFmt formatCode="General" sourceLinked="1"/>
        <c:majorTickMark val="out"/>
        <c:minorTickMark val="none"/>
        <c:tickLblPos val="nextTo"/>
        <c:crossAx val="410423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705532"/>
        <c:axId val="19773901"/>
      </c:barChart>
      <c:catAx>
        <c:axId val="447055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773901"/>
        <c:crosses val="autoZero"/>
        <c:auto val="1"/>
        <c:lblOffset val="100"/>
        <c:noMultiLvlLbl val="0"/>
      </c:catAx>
      <c:valAx>
        <c:axId val="19773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05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195370"/>
        <c:axId val="273699"/>
      </c:barChart>
      <c:catAx>
        <c:axId val="461953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3699"/>
        <c:crosses val="autoZero"/>
        <c:auto val="1"/>
        <c:lblOffset val="100"/>
        <c:noMultiLvlLbl val="0"/>
      </c:catAx>
      <c:valAx>
        <c:axId val="273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95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074824"/>
        <c:axId val="12148713"/>
      </c:barChart>
      <c:catAx>
        <c:axId val="210748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148713"/>
        <c:crosses val="autoZero"/>
        <c:auto val="1"/>
        <c:lblOffset val="100"/>
        <c:noMultiLvlLbl val="0"/>
      </c:catAx>
      <c:valAx>
        <c:axId val="12148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74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035670"/>
        <c:axId val="21908383"/>
      </c:barChart>
      <c:catAx>
        <c:axId val="630356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908383"/>
        <c:crosses val="autoZero"/>
        <c:auto val="1"/>
        <c:lblOffset val="100"/>
        <c:noMultiLvlLbl val="0"/>
      </c:catAx>
      <c:valAx>
        <c:axId val="21908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3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223892"/>
        <c:axId val="39151045"/>
      </c:barChart>
      <c:catAx>
        <c:axId val="92238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151045"/>
        <c:crosses val="autoZero"/>
        <c:auto val="1"/>
        <c:lblOffset val="100"/>
        <c:noMultiLvlLbl val="0"/>
      </c:catAx>
      <c:valAx>
        <c:axId val="39151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23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840450"/>
        <c:axId val="64094171"/>
      </c:barChart>
      <c:catAx>
        <c:axId val="618404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094171"/>
        <c:crosses val="autoZero"/>
        <c:auto val="1"/>
        <c:lblOffset val="100"/>
        <c:noMultiLvlLbl val="0"/>
      </c:catAx>
      <c:valAx>
        <c:axId val="64094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40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304096"/>
        <c:axId val="43951969"/>
      </c:barChart>
      <c:catAx>
        <c:axId val="363040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951969"/>
        <c:crosses val="autoZero"/>
        <c:auto val="1"/>
        <c:lblOffset val="100"/>
        <c:noMultiLvlLbl val="0"/>
      </c:catAx>
      <c:valAx>
        <c:axId val="43951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04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858414"/>
        <c:axId val="7505367"/>
      </c:barChart>
      <c:catAx>
        <c:axId val="28858414"/>
        <c:scaling>
          <c:orientation val="minMax"/>
        </c:scaling>
        <c:axPos val="b"/>
        <c:delete val="1"/>
        <c:majorTickMark val="out"/>
        <c:minorTickMark val="none"/>
        <c:tickLblPos val="none"/>
        <c:crossAx val="7505367"/>
        <c:crosses val="autoZero"/>
        <c:auto val="1"/>
        <c:lblOffset val="100"/>
        <c:noMultiLvlLbl val="0"/>
      </c:catAx>
      <c:valAx>
        <c:axId val="7505367"/>
        <c:scaling>
          <c:orientation val="minMax"/>
        </c:scaling>
        <c:axPos val="l"/>
        <c:delete val="1"/>
        <c:majorTickMark val="out"/>
        <c:minorTickMark val="none"/>
        <c:tickLblPos val="none"/>
        <c:crossAx val="288584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E5"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2-01-16T03:37:00.000"/>
        <d v="2022-01-16T03:45: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gmshivers"/>
    <s v="gmshivers"/>
    <m/>
    <m/>
    <m/>
    <m/>
    <m/>
    <m/>
    <m/>
    <m/>
    <s v="No"/>
    <n v="3"/>
    <m/>
    <m/>
    <x v="0"/>
    <d v="2022-01-16T03:37:00.000"/>
    <s v="If you still claim herd immunity is possible with this vaccine you are spreading misinfo. Don't worry about Joe Rogan worry about yourself."/>
    <m/>
    <m/>
    <x v="0"/>
    <m/>
    <s v="http://pbs.twimg.com/profile_images/903151538628993024/ymQgNqg9_normal.jpg"/>
    <x v="0"/>
    <d v="2022-01-16T00:00:00.000"/>
    <s v="03:37:00"/>
    <s v="https://twitter.com/#!/gmshivers/status/1482557471084347392"/>
    <m/>
    <m/>
    <s v="1482557471084347392"/>
    <s v="1482552458660306944"/>
    <b v="0"/>
    <n v="46"/>
    <s v="41687358"/>
    <b v="0"/>
    <s v="en"/>
    <m/>
    <s v=""/>
    <b v="0"/>
    <n v="10"/>
    <s v=""/>
    <s v="Twitter for Android"/>
    <b v="0"/>
    <s v="1482552458660306944"/>
    <s v="Retweet"/>
    <n v="0"/>
    <n v="0"/>
    <m/>
    <m/>
    <m/>
    <m/>
    <m/>
    <m/>
    <m/>
    <m/>
    <n v="1"/>
    <s v="1"/>
    <s v="1"/>
  </r>
  <r>
    <s v="nebraska_dave"/>
    <s v="gmshivers"/>
    <m/>
    <m/>
    <m/>
    <m/>
    <m/>
    <m/>
    <m/>
    <m/>
    <s v="No"/>
    <n v="4"/>
    <m/>
    <m/>
    <x v="1"/>
    <d v="2022-01-16T03:45:08.000"/>
    <s v="RT @GMShivers: If you still claim herd immunity is possible with this vaccine you are spreading misinfo. Don't worry about Joe Rogan worry…"/>
    <m/>
    <m/>
    <x v="0"/>
    <m/>
    <s v="http://pbs.twimg.com/profile_images/1249936686026493959/mqFI-B2P_normal.png"/>
    <x v="1"/>
    <d v="2022-01-16T00:00:00.000"/>
    <s v="03:45:08"/>
    <s v="https://twitter.com/#!/nebraska_dave/status/1482559518190022657"/>
    <m/>
    <m/>
    <s v="1482559518190022657"/>
    <m/>
    <b v="0"/>
    <n v="0"/>
    <s v=""/>
    <b v="0"/>
    <s v="en"/>
    <m/>
    <s v=""/>
    <b v="0"/>
    <n v="10"/>
    <s v="1482557471084347392"/>
    <s v="Twitterrific for iOS"/>
    <b v="0"/>
    <s v="1482557471084347392"/>
    <s v="Tweet"/>
    <n v="0"/>
    <n v="0"/>
    <m/>
    <m/>
    <m/>
    <m/>
    <m/>
    <m/>
    <m/>
    <m/>
    <n v="1"/>
    <s v="1"/>
    <s v="1"/>
  </r>
  <r>
    <s v="nebraska_dave"/>
    <s v="gmshivers"/>
    <m/>
    <m/>
    <m/>
    <m/>
    <m/>
    <m/>
    <m/>
    <m/>
    <s v="No"/>
    <n v="5"/>
    <m/>
    <m/>
    <x v="2"/>
    <d v="2022-01-16T03:45:08.000"/>
    <s v="RT @GMShivers: If you still claim herd immunity is possible with this vaccine you are spreading misinfo. Don't worry about Joe Rogan worry…"/>
    <m/>
    <m/>
    <x v="0"/>
    <m/>
    <s v="http://pbs.twimg.com/profile_images/1249936686026493959/mqFI-B2P_normal.png"/>
    <x v="1"/>
    <d v="2022-01-16T00:00:00.000"/>
    <s v="03:45:08"/>
    <s v="https://twitter.com/#!/nebraska_dave/status/1482559518190022657"/>
    <m/>
    <m/>
    <s v="1482559518190022657"/>
    <m/>
    <b v="0"/>
    <n v="0"/>
    <s v=""/>
    <b v="0"/>
    <s v="en"/>
    <m/>
    <s v=""/>
    <b v="0"/>
    <n v="10"/>
    <s v="1482557471084347392"/>
    <s v="Twitterrific for iOS"/>
    <b v="0"/>
    <s v="1482557471084347392"/>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5" totalsRowShown="0" headerRowDxfId="220" dataDxfId="219">
  <autoFilter ref="A2:BE5"/>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4" totalsRowShown="0" headerRowDxfId="165" dataDxfId="164">
  <autoFilter ref="A2:BA4"/>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09" dataDxfId="108">
  <autoFilter ref="A1:C3"/>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5" totalsRowShown="0" headerRowDxfId="57" dataDxfId="56">
  <autoFilter ref="A2:BE5"/>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172</v>
      </c>
      <c r="P2" s="13" t="s">
        <v>173</v>
      </c>
      <c r="Q2" s="13" t="s">
        <v>174</v>
      </c>
      <c r="R2" s="13" t="s">
        <v>175</v>
      </c>
      <c r="S2" s="13" t="s">
        <v>176</v>
      </c>
      <c r="T2" s="13" t="s">
        <v>177</v>
      </c>
      <c r="U2" s="13" t="s">
        <v>178</v>
      </c>
      <c r="V2" s="13" t="s">
        <v>179</v>
      </c>
      <c r="W2" s="13" t="s">
        <v>180</v>
      </c>
      <c r="X2" s="13" t="s">
        <v>181</v>
      </c>
      <c r="Y2" s="13" t="s">
        <v>182</v>
      </c>
      <c r="Z2" s="13" t="s">
        <v>183</v>
      </c>
      <c r="AA2" s="13" t="s">
        <v>184</v>
      </c>
      <c r="AB2" s="13" t="s">
        <v>185</v>
      </c>
      <c r="AC2" s="13" t="s">
        <v>186</v>
      </c>
      <c r="AD2" s="13" t="s">
        <v>187</v>
      </c>
      <c r="AE2" s="13" t="s">
        <v>188</v>
      </c>
      <c r="AF2" s="13" t="s">
        <v>189</v>
      </c>
      <c r="AG2" s="13" t="s">
        <v>190</v>
      </c>
      <c r="AH2" s="13" t="s">
        <v>191</v>
      </c>
      <c r="AI2" s="13" t="s">
        <v>192</v>
      </c>
      <c r="AJ2" s="13" t="s">
        <v>193</v>
      </c>
      <c r="AK2" s="13" t="s">
        <v>194</v>
      </c>
      <c r="AL2" s="13" t="s">
        <v>195</v>
      </c>
      <c r="AM2" s="13" t="s">
        <v>196</v>
      </c>
      <c r="AN2" s="13" t="s">
        <v>197</v>
      </c>
      <c r="AO2" s="13" t="s">
        <v>198</v>
      </c>
      <c r="AP2" s="13" t="s">
        <v>199</v>
      </c>
      <c r="AQ2" s="13" t="s">
        <v>200</v>
      </c>
      <c r="AR2" s="13" t="s">
        <v>201</v>
      </c>
      <c r="AS2" s="13" t="s">
        <v>202</v>
      </c>
      <c r="AT2" s="13" t="s">
        <v>203</v>
      </c>
      <c r="AU2" s="13" t="s">
        <v>204</v>
      </c>
      <c r="AV2" s="13" t="s">
        <v>205</v>
      </c>
      <c r="AW2" s="13" t="s">
        <v>206</v>
      </c>
      <c r="AX2" s="13" t="s">
        <v>207</v>
      </c>
      <c r="AY2" s="13" t="s">
        <v>208</v>
      </c>
      <c r="AZ2" s="13" t="s">
        <v>209</v>
      </c>
      <c r="BA2" s="13" t="s">
        <v>210</v>
      </c>
      <c r="BB2" s="13" t="s">
        <v>211</v>
      </c>
      <c r="BC2" t="s">
        <v>299</v>
      </c>
      <c r="BD2" s="13" t="s">
        <v>303</v>
      </c>
      <c r="BE2" s="13" t="s">
        <v>304</v>
      </c>
    </row>
    <row r="3" spans="1:57" ht="15" customHeight="1">
      <c r="A3" s="80" t="s">
        <v>213</v>
      </c>
      <c r="B3" s="80" t="s">
        <v>213</v>
      </c>
      <c r="C3" s="53" t="s">
        <v>309</v>
      </c>
      <c r="D3" s="54">
        <v>3</v>
      </c>
      <c r="E3" s="66" t="s">
        <v>132</v>
      </c>
      <c r="F3" s="55">
        <v>35</v>
      </c>
      <c r="G3" s="53"/>
      <c r="H3" s="57"/>
      <c r="I3" s="56"/>
      <c r="J3" s="56"/>
      <c r="K3" s="35" t="s">
        <v>65</v>
      </c>
      <c r="L3" s="62">
        <v>3</v>
      </c>
      <c r="M3" s="62"/>
      <c r="N3" s="63"/>
      <c r="O3" s="81" t="s">
        <v>174</v>
      </c>
      <c r="P3" s="83">
        <v>44577.15069444444</v>
      </c>
      <c r="Q3" s="81" t="s">
        <v>217</v>
      </c>
      <c r="R3" s="81"/>
      <c r="S3" s="81"/>
      <c r="T3" s="81"/>
      <c r="U3" s="81"/>
      <c r="V3" s="85" t="str">
        <f>HYPERLINK("http://pbs.twimg.com/profile_images/903151538628993024/ymQgNqg9_normal.jpg")</f>
        <v>http://pbs.twimg.com/profile_images/903151538628993024/ymQgNqg9_normal.jpg</v>
      </c>
      <c r="W3" s="83">
        <v>44577.15069444444</v>
      </c>
      <c r="X3" s="87">
        <v>44577</v>
      </c>
      <c r="Y3" s="89" t="s">
        <v>219</v>
      </c>
      <c r="Z3" s="85" t="str">
        <f>HYPERLINK("https://twitter.com/#!/gmshivers/status/1482557471084347392")</f>
        <v>https://twitter.com/#!/gmshivers/status/1482557471084347392</v>
      </c>
      <c r="AA3" s="81"/>
      <c r="AB3" s="81"/>
      <c r="AC3" s="89" t="s">
        <v>221</v>
      </c>
      <c r="AD3" s="89" t="s">
        <v>222</v>
      </c>
      <c r="AE3" s="81" t="b">
        <v>0</v>
      </c>
      <c r="AF3" s="81">
        <v>46</v>
      </c>
      <c r="AG3" s="89" t="s">
        <v>224</v>
      </c>
      <c r="AH3" s="81" t="b">
        <v>0</v>
      </c>
      <c r="AI3" s="81" t="s">
        <v>225</v>
      </c>
      <c r="AJ3" s="81"/>
      <c r="AK3" s="89" t="s">
        <v>223</v>
      </c>
      <c r="AL3" s="81" t="b">
        <v>0</v>
      </c>
      <c r="AM3" s="81">
        <v>10</v>
      </c>
      <c r="AN3" s="89" t="s">
        <v>223</v>
      </c>
      <c r="AO3" s="89" t="s">
        <v>227</v>
      </c>
      <c r="AP3" s="81" t="b">
        <v>0</v>
      </c>
      <c r="AQ3" s="89" t="s">
        <v>222</v>
      </c>
      <c r="AR3" s="81" t="s">
        <v>215</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row>
    <row r="4" spans="1:57" ht="15" customHeight="1">
      <c r="A4" s="80" t="s">
        <v>212</v>
      </c>
      <c r="B4" s="80" t="s">
        <v>213</v>
      </c>
      <c r="C4" s="53" t="s">
        <v>309</v>
      </c>
      <c r="D4" s="54">
        <v>3</v>
      </c>
      <c r="E4" s="66" t="s">
        <v>132</v>
      </c>
      <c r="F4" s="55">
        <v>35</v>
      </c>
      <c r="G4" s="53"/>
      <c r="H4" s="57"/>
      <c r="I4" s="56"/>
      <c r="J4" s="56"/>
      <c r="K4" s="35" t="s">
        <v>65</v>
      </c>
      <c r="L4" s="79">
        <v>4</v>
      </c>
      <c r="M4" s="79"/>
      <c r="N4" s="63"/>
      <c r="O4" s="82" t="s">
        <v>214</v>
      </c>
      <c r="P4" s="84">
        <v>44577.15634259259</v>
      </c>
      <c r="Q4" s="82" t="s">
        <v>216</v>
      </c>
      <c r="R4" s="82"/>
      <c r="S4" s="82"/>
      <c r="T4" s="82"/>
      <c r="U4" s="82"/>
      <c r="V4" s="86" t="str">
        <f>HYPERLINK("http://pbs.twimg.com/profile_images/1249936686026493959/mqFI-B2P_normal.png")</f>
        <v>http://pbs.twimg.com/profile_images/1249936686026493959/mqFI-B2P_normal.png</v>
      </c>
      <c r="W4" s="84">
        <v>44577.15634259259</v>
      </c>
      <c r="X4" s="88">
        <v>44577</v>
      </c>
      <c r="Y4" s="90" t="s">
        <v>218</v>
      </c>
      <c r="Z4" s="86" t="str">
        <f>HYPERLINK("https://twitter.com/#!/nebraska_dave/status/1482559518190022657")</f>
        <v>https://twitter.com/#!/nebraska_dave/status/1482559518190022657</v>
      </c>
      <c r="AA4" s="82"/>
      <c r="AB4" s="82"/>
      <c r="AC4" s="90" t="s">
        <v>220</v>
      </c>
      <c r="AD4" s="82"/>
      <c r="AE4" s="82" t="b">
        <v>0</v>
      </c>
      <c r="AF4" s="82">
        <v>0</v>
      </c>
      <c r="AG4" s="90" t="s">
        <v>223</v>
      </c>
      <c r="AH4" s="82" t="b">
        <v>0</v>
      </c>
      <c r="AI4" s="82" t="s">
        <v>225</v>
      </c>
      <c r="AJ4" s="82"/>
      <c r="AK4" s="90" t="s">
        <v>223</v>
      </c>
      <c r="AL4" s="82" t="b">
        <v>0</v>
      </c>
      <c r="AM4" s="82">
        <v>10</v>
      </c>
      <c r="AN4" s="90" t="s">
        <v>221</v>
      </c>
      <c r="AO4" s="90" t="s">
        <v>226</v>
      </c>
      <c r="AP4" s="82" t="b">
        <v>0</v>
      </c>
      <c r="AQ4" s="90" t="s">
        <v>221</v>
      </c>
      <c r="AR4" s="82" t="s">
        <v>174</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row>
    <row r="5" spans="1:57" ht="45">
      <c r="A5" s="80" t="s">
        <v>212</v>
      </c>
      <c r="B5" s="80" t="s">
        <v>213</v>
      </c>
      <c r="C5" s="53" t="s">
        <v>309</v>
      </c>
      <c r="D5" s="54">
        <v>3</v>
      </c>
      <c r="E5" s="66" t="s">
        <v>132</v>
      </c>
      <c r="F5" s="55">
        <v>35</v>
      </c>
      <c r="G5" s="53"/>
      <c r="H5" s="57"/>
      <c r="I5" s="56"/>
      <c r="J5" s="56"/>
      <c r="K5" s="35" t="s">
        <v>65</v>
      </c>
      <c r="L5" s="79">
        <v>5</v>
      </c>
      <c r="M5" s="79"/>
      <c r="N5" s="63"/>
      <c r="O5" s="82" t="s">
        <v>215</v>
      </c>
      <c r="P5" s="84">
        <v>44577.15634259259</v>
      </c>
      <c r="Q5" s="82" t="s">
        <v>216</v>
      </c>
      <c r="R5" s="82"/>
      <c r="S5" s="82"/>
      <c r="T5" s="82"/>
      <c r="U5" s="82"/>
      <c r="V5" s="86" t="str">
        <f>HYPERLINK("http://pbs.twimg.com/profile_images/1249936686026493959/mqFI-B2P_normal.png")</f>
        <v>http://pbs.twimg.com/profile_images/1249936686026493959/mqFI-B2P_normal.png</v>
      </c>
      <c r="W5" s="84">
        <v>44577.15634259259</v>
      </c>
      <c r="X5" s="88">
        <v>44577</v>
      </c>
      <c r="Y5" s="90" t="s">
        <v>218</v>
      </c>
      <c r="Z5" s="86" t="str">
        <f>HYPERLINK("https://twitter.com/#!/nebraska_dave/status/1482559518190022657")</f>
        <v>https://twitter.com/#!/nebraska_dave/status/1482559518190022657</v>
      </c>
      <c r="AA5" s="82"/>
      <c r="AB5" s="82"/>
      <c r="AC5" s="90" t="s">
        <v>220</v>
      </c>
      <c r="AD5" s="82"/>
      <c r="AE5" s="82" t="b">
        <v>0</v>
      </c>
      <c r="AF5" s="82">
        <v>0</v>
      </c>
      <c r="AG5" s="90" t="s">
        <v>223</v>
      </c>
      <c r="AH5" s="82" t="b">
        <v>0</v>
      </c>
      <c r="AI5" s="82" t="s">
        <v>225</v>
      </c>
      <c r="AJ5" s="82"/>
      <c r="AK5" s="90" t="s">
        <v>223</v>
      </c>
      <c r="AL5" s="82" t="b">
        <v>0</v>
      </c>
      <c r="AM5" s="82">
        <v>10</v>
      </c>
      <c r="AN5" s="90" t="s">
        <v>221</v>
      </c>
      <c r="AO5" s="90" t="s">
        <v>226</v>
      </c>
      <c r="AP5" s="82" t="b">
        <v>0</v>
      </c>
      <c r="AQ5" s="90" t="s">
        <v>221</v>
      </c>
      <c r="AR5" s="82" t="s">
        <v>174</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228</v>
      </c>
      <c r="AE2" s="13" t="s">
        <v>229</v>
      </c>
      <c r="AF2" s="13" t="s">
        <v>230</v>
      </c>
      <c r="AG2" s="13" t="s">
        <v>231</v>
      </c>
      <c r="AH2" s="13" t="s">
        <v>232</v>
      </c>
      <c r="AI2" s="13" t="s">
        <v>233</v>
      </c>
      <c r="AJ2" s="13" t="s">
        <v>234</v>
      </c>
      <c r="AK2" s="13" t="s">
        <v>235</v>
      </c>
      <c r="AL2" s="13" t="s">
        <v>236</v>
      </c>
      <c r="AM2" s="13" t="s">
        <v>237</v>
      </c>
      <c r="AN2" s="13" t="s">
        <v>238</v>
      </c>
      <c r="AO2" s="13" t="s">
        <v>239</v>
      </c>
      <c r="AP2" s="13" t="s">
        <v>240</v>
      </c>
      <c r="AQ2" s="13" t="s">
        <v>241</v>
      </c>
      <c r="AR2" s="13" t="s">
        <v>242</v>
      </c>
      <c r="AS2" s="13" t="s">
        <v>243</v>
      </c>
      <c r="AT2" s="13" t="s">
        <v>192</v>
      </c>
      <c r="AU2" s="13" t="s">
        <v>244</v>
      </c>
      <c r="AV2" s="13" t="s">
        <v>245</v>
      </c>
      <c r="AW2" s="13" t="s">
        <v>246</v>
      </c>
      <c r="AX2" s="13" t="s">
        <v>247</v>
      </c>
      <c r="AY2" s="13" t="s">
        <v>248</v>
      </c>
      <c r="AZ2" s="13" t="s">
        <v>249</v>
      </c>
      <c r="BA2" s="13" t="s">
        <v>302</v>
      </c>
      <c r="BB2" s="3"/>
      <c r="BC2" s="3"/>
    </row>
    <row r="3" spans="1:55" ht="15" customHeight="1">
      <c r="A3" s="49" t="s">
        <v>213</v>
      </c>
      <c r="B3" s="53"/>
      <c r="C3" s="53"/>
      <c r="D3" s="54"/>
      <c r="E3" s="55"/>
      <c r="F3" s="106" t="str">
        <f>HYPERLINK("http://pbs.twimg.com/profile_images/903151538628993024/ymQgNqg9_normal.jpg")</f>
        <v>http://pbs.twimg.com/profile_images/903151538628993024/ymQgNqg9_normal.jpg</v>
      </c>
      <c r="G3" s="53"/>
      <c r="H3" s="57" t="s">
        <v>213</v>
      </c>
      <c r="I3" s="56"/>
      <c r="J3" s="56"/>
      <c r="K3" s="108" t="s">
        <v>259</v>
      </c>
      <c r="L3" s="59"/>
      <c r="M3" s="60">
        <v>4999.5</v>
      </c>
      <c r="N3" s="60">
        <v>2581.978515625</v>
      </c>
      <c r="O3" s="58"/>
      <c r="P3" s="61"/>
      <c r="Q3" s="61"/>
      <c r="R3" s="50"/>
      <c r="S3" s="50"/>
      <c r="T3" s="50"/>
      <c r="U3" s="50"/>
      <c r="V3" s="51"/>
      <c r="W3" s="51"/>
      <c r="X3" s="52"/>
      <c r="Y3" s="51"/>
      <c r="Z3" s="51"/>
      <c r="AA3" s="62">
        <v>3</v>
      </c>
      <c r="AB3" s="62"/>
      <c r="AC3" s="63"/>
      <c r="AD3" s="81" t="s">
        <v>251</v>
      </c>
      <c r="AE3" s="89" t="s">
        <v>224</v>
      </c>
      <c r="AF3" s="81">
        <v>6355</v>
      </c>
      <c r="AG3" s="81">
        <v>17450</v>
      </c>
      <c r="AH3" s="81">
        <v>190822</v>
      </c>
      <c r="AI3" s="81">
        <v>108868</v>
      </c>
      <c r="AJ3" s="81"/>
      <c r="AK3" s="81" t="s">
        <v>254</v>
      </c>
      <c r="AL3" s="81" t="s">
        <v>256</v>
      </c>
      <c r="AM3" s="85" t="str">
        <f>HYPERLINK("https://mysterious.americanmcgee.com")</f>
        <v>https://mysterious.americanmcgee.com</v>
      </c>
      <c r="AN3" s="81"/>
      <c r="AO3" s="83">
        <v>39954.91390046296</v>
      </c>
      <c r="AP3" s="85" t="str">
        <f>HYPERLINK("https://pbs.twimg.com/profile_banners/41687358/1628805992")</f>
        <v>https://pbs.twimg.com/profile_banners/41687358/1628805992</v>
      </c>
      <c r="AQ3" s="81" t="b">
        <v>0</v>
      </c>
      <c r="AR3" s="81" t="b">
        <v>0</v>
      </c>
      <c r="AS3" s="81" t="b">
        <v>0</v>
      </c>
      <c r="AT3" s="81"/>
      <c r="AU3" s="81">
        <v>323</v>
      </c>
      <c r="AV3" s="85" t="str">
        <f>HYPERLINK("http://abs.twimg.com/images/themes/theme4/bg.gif")</f>
        <v>http://abs.twimg.com/images/themes/theme4/bg.gif</v>
      </c>
      <c r="AW3" s="81" t="b">
        <v>0</v>
      </c>
      <c r="AX3" s="81" t="s">
        <v>257</v>
      </c>
      <c r="AY3" s="85" t="str">
        <f>HYPERLINK("https://twitter.com/gmshivers")</f>
        <v>https://twitter.com/gmshivers</v>
      </c>
      <c r="AZ3" s="81" t="s">
        <v>66</v>
      </c>
      <c r="BA3" s="81" t="str">
        <f>REPLACE(INDEX(GroupVertices[Group],MATCH(Vertices[[#This Row],[Vertex]],GroupVertices[Vertex],0)),1,1,"")</f>
        <v>1</v>
      </c>
      <c r="BB3" s="3"/>
      <c r="BC3" s="3"/>
    </row>
    <row r="4" spans="1:58" ht="15">
      <c r="A4" s="91" t="s">
        <v>212</v>
      </c>
      <c r="B4" s="92"/>
      <c r="C4" s="92"/>
      <c r="D4" s="93"/>
      <c r="E4" s="94"/>
      <c r="F4" s="107" t="str">
        <f>HYPERLINK("http://pbs.twimg.com/profile_images/1249936686026493959/mqFI-B2P_normal.png")</f>
        <v>http://pbs.twimg.com/profile_images/1249936686026493959/mqFI-B2P_normal.png</v>
      </c>
      <c r="G4" s="92"/>
      <c r="H4" s="95" t="s">
        <v>212</v>
      </c>
      <c r="I4" s="96"/>
      <c r="J4" s="96"/>
      <c r="K4" s="109" t="s">
        <v>258</v>
      </c>
      <c r="L4" s="97"/>
      <c r="M4" s="98">
        <v>4999.5</v>
      </c>
      <c r="N4" s="98">
        <v>7417.021484375</v>
      </c>
      <c r="O4" s="99"/>
      <c r="P4" s="100"/>
      <c r="Q4" s="100"/>
      <c r="R4" s="101"/>
      <c r="S4" s="101"/>
      <c r="T4" s="101"/>
      <c r="U4" s="101"/>
      <c r="V4" s="102"/>
      <c r="W4" s="102"/>
      <c r="X4" s="102"/>
      <c r="Y4" s="102"/>
      <c r="Z4" s="103"/>
      <c r="AA4" s="104">
        <v>4</v>
      </c>
      <c r="AB4" s="104"/>
      <c r="AC4" s="105"/>
      <c r="AD4" s="81" t="s">
        <v>250</v>
      </c>
      <c r="AE4" s="89" t="s">
        <v>252</v>
      </c>
      <c r="AF4" s="81">
        <v>2097</v>
      </c>
      <c r="AG4" s="81">
        <v>1803</v>
      </c>
      <c r="AH4" s="81">
        <v>90196</v>
      </c>
      <c r="AI4" s="81">
        <v>62034</v>
      </c>
      <c r="AJ4" s="81"/>
      <c r="AK4" s="81" t="s">
        <v>253</v>
      </c>
      <c r="AL4" s="81" t="s">
        <v>255</v>
      </c>
      <c r="AM4" s="85" t="str">
        <f>HYPERLINK("https://t.co/XQUgptg9yz")</f>
        <v>https://t.co/XQUgptg9yz</v>
      </c>
      <c r="AN4" s="81"/>
      <c r="AO4" s="83">
        <v>39769.68435185185</v>
      </c>
      <c r="AP4" s="85" t="str">
        <f>HYPERLINK("https://pbs.twimg.com/profile_banners/17444386/1453735557")</f>
        <v>https://pbs.twimg.com/profile_banners/17444386/1453735557</v>
      </c>
      <c r="AQ4" s="81" t="b">
        <v>0</v>
      </c>
      <c r="AR4" s="81" t="b">
        <v>0</v>
      </c>
      <c r="AS4" s="81" t="b">
        <v>0</v>
      </c>
      <c r="AT4" s="81"/>
      <c r="AU4" s="81">
        <v>93</v>
      </c>
      <c r="AV4" s="85" t="str">
        <f>HYPERLINK("http://abs.twimg.com/images/themes/theme14/bg.gif")</f>
        <v>http://abs.twimg.com/images/themes/theme14/bg.gif</v>
      </c>
      <c r="AW4" s="81" t="b">
        <v>0</v>
      </c>
      <c r="AX4" s="81" t="s">
        <v>257</v>
      </c>
      <c r="AY4" s="85" t="str">
        <f>HYPERLINK("https://twitter.com/nebraska_dave")</f>
        <v>https://twitter.com/nebraska_dave</v>
      </c>
      <c r="AZ4" s="81" t="s">
        <v>66</v>
      </c>
      <c r="BA4" s="81" t="str">
        <f>REPLACE(INDEX(GroupVertices[Group],MATCH(Vertices[[#This Row],[Vertex]],GroupVertices[Vertex],0)),1,1,"")</f>
        <v>1</v>
      </c>
      <c r="BB4" s="2"/>
      <c r="BC4" s="3"/>
      <c r="BD4" s="3"/>
      <c r="BE4" s="3"/>
      <c r="BF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305</v>
      </c>
    </row>
    <row r="3" spans="1:25" ht="15">
      <c r="A3" s="80" t="s">
        <v>300</v>
      </c>
      <c r="B3" s="110" t="s">
        <v>301</v>
      </c>
      <c r="C3" s="110" t="s">
        <v>56</v>
      </c>
      <c r="D3" s="14"/>
      <c r="E3" s="14"/>
      <c r="F3" s="15" t="s">
        <v>300</v>
      </c>
      <c r="G3" s="77"/>
      <c r="H3" s="77"/>
      <c r="I3" s="64">
        <v>3</v>
      </c>
      <c r="J3" s="64"/>
      <c r="K3" s="50">
        <v>2</v>
      </c>
      <c r="L3" s="50">
        <v>1</v>
      </c>
      <c r="M3" s="50">
        <v>2</v>
      </c>
      <c r="N3" s="50">
        <v>3</v>
      </c>
      <c r="O3" s="50">
        <v>1</v>
      </c>
      <c r="P3" s="51">
        <v>0</v>
      </c>
      <c r="Q3" s="51">
        <v>0</v>
      </c>
      <c r="R3" s="50">
        <v>1</v>
      </c>
      <c r="S3" s="50">
        <v>0</v>
      </c>
      <c r="T3" s="50">
        <v>2</v>
      </c>
      <c r="U3" s="50">
        <v>3</v>
      </c>
      <c r="V3" s="50">
        <v>1</v>
      </c>
      <c r="W3" s="51">
        <v>0.5</v>
      </c>
      <c r="X3" s="51">
        <v>0.5</v>
      </c>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300</v>
      </c>
      <c r="B2" s="89" t="s">
        <v>212</v>
      </c>
      <c r="C2" s="81">
        <f>VLOOKUP(GroupVertices[[#This Row],[Vertex]],Vertices[],MATCH("ID",Vertices[[#Headers],[Vertex]:[Vertex Group]],0),FALSE)</f>
        <v>4</v>
      </c>
    </row>
    <row r="3" spans="1:3" ht="15">
      <c r="A3" s="82" t="s">
        <v>300</v>
      </c>
      <c r="B3" s="89" t="s">
        <v>213</v>
      </c>
      <c r="C3" s="81">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172</v>
      </c>
      <c r="P2" s="13" t="s">
        <v>173</v>
      </c>
      <c r="Q2" s="13" t="s">
        <v>174</v>
      </c>
      <c r="R2" s="13" t="s">
        <v>175</v>
      </c>
      <c r="S2" s="13" t="s">
        <v>176</v>
      </c>
      <c r="T2" s="13" t="s">
        <v>177</v>
      </c>
      <c r="U2" s="13" t="s">
        <v>178</v>
      </c>
      <c r="V2" s="13" t="s">
        <v>179</v>
      </c>
      <c r="W2" s="13" t="s">
        <v>180</v>
      </c>
      <c r="X2" s="13" t="s">
        <v>181</v>
      </c>
      <c r="Y2" s="13" t="s">
        <v>182</v>
      </c>
      <c r="Z2" s="13" t="s">
        <v>183</v>
      </c>
      <c r="AA2" s="13" t="s">
        <v>184</v>
      </c>
      <c r="AB2" s="13" t="s">
        <v>185</v>
      </c>
      <c r="AC2" s="13" t="s">
        <v>186</v>
      </c>
      <c r="AD2" s="13" t="s">
        <v>187</v>
      </c>
      <c r="AE2" s="13" t="s">
        <v>188</v>
      </c>
      <c r="AF2" s="13" t="s">
        <v>189</v>
      </c>
      <c r="AG2" s="13" t="s">
        <v>190</v>
      </c>
      <c r="AH2" s="13" t="s">
        <v>191</v>
      </c>
      <c r="AI2" s="13" t="s">
        <v>192</v>
      </c>
      <c r="AJ2" s="13" t="s">
        <v>193</v>
      </c>
      <c r="AK2" s="13" t="s">
        <v>194</v>
      </c>
      <c r="AL2" s="13" t="s">
        <v>195</v>
      </c>
      <c r="AM2" s="13" t="s">
        <v>196</v>
      </c>
      <c r="AN2" s="13" t="s">
        <v>197</v>
      </c>
      <c r="AO2" s="13" t="s">
        <v>198</v>
      </c>
      <c r="AP2" s="13" t="s">
        <v>199</v>
      </c>
      <c r="AQ2" s="13" t="s">
        <v>200</v>
      </c>
      <c r="AR2" s="13" t="s">
        <v>201</v>
      </c>
      <c r="AS2" s="13" t="s">
        <v>202</v>
      </c>
      <c r="AT2" s="13" t="s">
        <v>203</v>
      </c>
      <c r="AU2" s="13" t="s">
        <v>204</v>
      </c>
      <c r="AV2" s="13" t="s">
        <v>205</v>
      </c>
      <c r="AW2" s="13" t="s">
        <v>206</v>
      </c>
      <c r="AX2" s="13" t="s">
        <v>207</v>
      </c>
      <c r="AY2" s="13" t="s">
        <v>208</v>
      </c>
      <c r="AZ2" s="13" t="s">
        <v>209</v>
      </c>
      <c r="BA2" s="13" t="s">
        <v>210</v>
      </c>
      <c r="BB2" s="13" t="s">
        <v>211</v>
      </c>
      <c r="BC2" t="s">
        <v>299</v>
      </c>
      <c r="BD2" s="13" t="s">
        <v>303</v>
      </c>
      <c r="BE2" s="13" t="s">
        <v>304</v>
      </c>
    </row>
    <row r="3" spans="1:57" ht="15" customHeight="1">
      <c r="A3" s="80" t="s">
        <v>213</v>
      </c>
      <c r="B3" s="80" t="s">
        <v>213</v>
      </c>
      <c r="C3" s="53"/>
      <c r="D3" s="54"/>
      <c r="E3" s="66"/>
      <c r="F3" s="55"/>
      <c r="G3" s="53"/>
      <c r="H3" s="57"/>
      <c r="I3" s="56"/>
      <c r="J3" s="56"/>
      <c r="K3" s="35" t="s">
        <v>65</v>
      </c>
      <c r="L3" s="62">
        <v>3</v>
      </c>
      <c r="M3" s="62"/>
      <c r="N3" s="63"/>
      <c r="O3" s="81" t="s">
        <v>174</v>
      </c>
      <c r="P3" s="83">
        <v>44577.15069444444</v>
      </c>
      <c r="Q3" s="81" t="s">
        <v>217</v>
      </c>
      <c r="R3" s="81"/>
      <c r="S3" s="81"/>
      <c r="T3" s="81"/>
      <c r="U3" s="81"/>
      <c r="V3" s="85" t="str">
        <f>HYPERLINK("http://pbs.twimg.com/profile_images/903151538628993024/ymQgNqg9_normal.jpg")</f>
        <v>http://pbs.twimg.com/profile_images/903151538628993024/ymQgNqg9_normal.jpg</v>
      </c>
      <c r="W3" s="83">
        <v>44577.15069444444</v>
      </c>
      <c r="X3" s="87">
        <v>44577</v>
      </c>
      <c r="Y3" s="89" t="s">
        <v>219</v>
      </c>
      <c r="Z3" s="85" t="str">
        <f>HYPERLINK("https://twitter.com/#!/gmshivers/status/1482557471084347392")</f>
        <v>https://twitter.com/#!/gmshivers/status/1482557471084347392</v>
      </c>
      <c r="AA3" s="81"/>
      <c r="AB3" s="81"/>
      <c r="AC3" s="89" t="s">
        <v>221</v>
      </c>
      <c r="AD3" s="89" t="s">
        <v>222</v>
      </c>
      <c r="AE3" s="81" t="b">
        <v>0</v>
      </c>
      <c r="AF3" s="81">
        <v>46</v>
      </c>
      <c r="AG3" s="89" t="s">
        <v>224</v>
      </c>
      <c r="AH3" s="81" t="b">
        <v>0</v>
      </c>
      <c r="AI3" s="81" t="s">
        <v>225</v>
      </c>
      <c r="AJ3" s="81"/>
      <c r="AK3" s="89" t="s">
        <v>223</v>
      </c>
      <c r="AL3" s="81" t="b">
        <v>0</v>
      </c>
      <c r="AM3" s="81">
        <v>10</v>
      </c>
      <c r="AN3" s="89" t="s">
        <v>223</v>
      </c>
      <c r="AO3" s="89" t="s">
        <v>227</v>
      </c>
      <c r="AP3" s="81" t="b">
        <v>0</v>
      </c>
      <c r="AQ3" s="89" t="s">
        <v>222</v>
      </c>
      <c r="AR3" s="81" t="s">
        <v>215</v>
      </c>
      <c r="AS3" s="81">
        <v>0</v>
      </c>
      <c r="AT3" s="81">
        <v>0</v>
      </c>
      <c r="AU3" s="81"/>
      <c r="AV3" s="81"/>
      <c r="AW3" s="81"/>
      <c r="AX3" s="81"/>
      <c r="AY3" s="81"/>
      <c r="AZ3" s="81"/>
      <c r="BA3" s="81"/>
      <c r="BB3" s="81"/>
      <c r="BC3">
        <v>1</v>
      </c>
      <c r="BD3" s="81" t="str">
        <f>REPLACE(INDEX(GroupVertices[Group],MATCH(Edges11[[#This Row],[Vertex 1]],GroupVertices[Vertex],0)),1,1,"")</f>
        <v>1</v>
      </c>
      <c r="BE3" s="81" t="str">
        <f>REPLACE(INDEX(GroupVertices[Group],MATCH(Edges11[[#This Row],[Vertex 2]],GroupVertices[Vertex],0)),1,1,"")</f>
        <v>1</v>
      </c>
    </row>
    <row r="4" spans="1:57" ht="15" customHeight="1">
      <c r="A4" s="80" t="s">
        <v>212</v>
      </c>
      <c r="B4" s="80" t="s">
        <v>213</v>
      </c>
      <c r="C4" s="53"/>
      <c r="D4" s="54"/>
      <c r="E4" s="66"/>
      <c r="F4" s="55"/>
      <c r="G4" s="53"/>
      <c r="H4" s="57"/>
      <c r="I4" s="56"/>
      <c r="J4" s="56"/>
      <c r="K4" s="35" t="s">
        <v>65</v>
      </c>
      <c r="L4" s="79">
        <v>4</v>
      </c>
      <c r="M4" s="79"/>
      <c r="N4" s="63"/>
      <c r="O4" s="82" t="s">
        <v>214</v>
      </c>
      <c r="P4" s="84">
        <v>44577.15634259259</v>
      </c>
      <c r="Q4" s="82" t="s">
        <v>216</v>
      </c>
      <c r="R4" s="82"/>
      <c r="S4" s="82"/>
      <c r="T4" s="82"/>
      <c r="U4" s="82"/>
      <c r="V4" s="86" t="str">
        <f>HYPERLINK("http://pbs.twimg.com/profile_images/1249936686026493959/mqFI-B2P_normal.png")</f>
        <v>http://pbs.twimg.com/profile_images/1249936686026493959/mqFI-B2P_normal.png</v>
      </c>
      <c r="W4" s="84">
        <v>44577.15634259259</v>
      </c>
      <c r="X4" s="88">
        <v>44577</v>
      </c>
      <c r="Y4" s="90" t="s">
        <v>218</v>
      </c>
      <c r="Z4" s="86" t="str">
        <f>HYPERLINK("https://twitter.com/#!/nebraska_dave/status/1482559518190022657")</f>
        <v>https://twitter.com/#!/nebraska_dave/status/1482559518190022657</v>
      </c>
      <c r="AA4" s="82"/>
      <c r="AB4" s="82"/>
      <c r="AC4" s="90" t="s">
        <v>220</v>
      </c>
      <c r="AD4" s="82"/>
      <c r="AE4" s="82" t="b">
        <v>0</v>
      </c>
      <c r="AF4" s="82">
        <v>0</v>
      </c>
      <c r="AG4" s="90" t="s">
        <v>223</v>
      </c>
      <c r="AH4" s="82" t="b">
        <v>0</v>
      </c>
      <c r="AI4" s="82" t="s">
        <v>225</v>
      </c>
      <c r="AJ4" s="82"/>
      <c r="AK4" s="90" t="s">
        <v>223</v>
      </c>
      <c r="AL4" s="82" t="b">
        <v>0</v>
      </c>
      <c r="AM4" s="82">
        <v>10</v>
      </c>
      <c r="AN4" s="90" t="s">
        <v>221</v>
      </c>
      <c r="AO4" s="90" t="s">
        <v>226</v>
      </c>
      <c r="AP4" s="82" t="b">
        <v>0</v>
      </c>
      <c r="AQ4" s="90" t="s">
        <v>221</v>
      </c>
      <c r="AR4" s="82" t="s">
        <v>174</v>
      </c>
      <c r="AS4" s="82">
        <v>0</v>
      </c>
      <c r="AT4" s="82">
        <v>0</v>
      </c>
      <c r="AU4" s="82"/>
      <c r="AV4" s="82"/>
      <c r="AW4" s="82"/>
      <c r="AX4" s="82"/>
      <c r="AY4" s="82"/>
      <c r="AZ4" s="82"/>
      <c r="BA4" s="82"/>
      <c r="BB4" s="82"/>
      <c r="BC4">
        <v>1</v>
      </c>
      <c r="BD4" s="81" t="str">
        <f>REPLACE(INDEX(GroupVertices[Group],MATCH(Edges11[[#This Row],[Vertex 1]],GroupVertices[Vertex],0)),1,1,"")</f>
        <v>1</v>
      </c>
      <c r="BE4" s="81" t="str">
        <f>REPLACE(INDEX(GroupVertices[Group],MATCH(Edges11[[#This Row],[Vertex 2]],GroupVertices[Vertex],0)),1,1,"")</f>
        <v>1</v>
      </c>
    </row>
    <row r="5" spans="1:57" ht="15">
      <c r="A5" s="80" t="s">
        <v>212</v>
      </c>
      <c r="B5" s="80" t="s">
        <v>213</v>
      </c>
      <c r="C5" s="53"/>
      <c r="D5" s="54"/>
      <c r="E5" s="66"/>
      <c r="F5" s="55"/>
      <c r="G5" s="53"/>
      <c r="H5" s="57"/>
      <c r="I5" s="56"/>
      <c r="J5" s="56"/>
      <c r="K5" s="35" t="s">
        <v>65</v>
      </c>
      <c r="L5" s="79">
        <v>5</v>
      </c>
      <c r="M5" s="79"/>
      <c r="N5" s="63"/>
      <c r="O5" s="82" t="s">
        <v>215</v>
      </c>
      <c r="P5" s="84">
        <v>44577.15634259259</v>
      </c>
      <c r="Q5" s="82" t="s">
        <v>216</v>
      </c>
      <c r="R5" s="82"/>
      <c r="S5" s="82"/>
      <c r="T5" s="82"/>
      <c r="U5" s="82"/>
      <c r="V5" s="86" t="str">
        <f>HYPERLINK("http://pbs.twimg.com/profile_images/1249936686026493959/mqFI-B2P_normal.png")</f>
        <v>http://pbs.twimg.com/profile_images/1249936686026493959/mqFI-B2P_normal.png</v>
      </c>
      <c r="W5" s="84">
        <v>44577.15634259259</v>
      </c>
      <c r="X5" s="88">
        <v>44577</v>
      </c>
      <c r="Y5" s="90" t="s">
        <v>218</v>
      </c>
      <c r="Z5" s="86" t="str">
        <f>HYPERLINK("https://twitter.com/#!/nebraska_dave/status/1482559518190022657")</f>
        <v>https://twitter.com/#!/nebraska_dave/status/1482559518190022657</v>
      </c>
      <c r="AA5" s="82"/>
      <c r="AB5" s="82"/>
      <c r="AC5" s="90" t="s">
        <v>220</v>
      </c>
      <c r="AD5" s="82"/>
      <c r="AE5" s="82" t="b">
        <v>0</v>
      </c>
      <c r="AF5" s="82">
        <v>0</v>
      </c>
      <c r="AG5" s="90" t="s">
        <v>223</v>
      </c>
      <c r="AH5" s="82" t="b">
        <v>0</v>
      </c>
      <c r="AI5" s="82" t="s">
        <v>225</v>
      </c>
      <c r="AJ5" s="82"/>
      <c r="AK5" s="90" t="s">
        <v>223</v>
      </c>
      <c r="AL5" s="82" t="b">
        <v>0</v>
      </c>
      <c r="AM5" s="82">
        <v>10</v>
      </c>
      <c r="AN5" s="90" t="s">
        <v>221</v>
      </c>
      <c r="AO5" s="90" t="s">
        <v>226</v>
      </c>
      <c r="AP5" s="82" t="b">
        <v>0</v>
      </c>
      <c r="AQ5" s="90" t="s">
        <v>221</v>
      </c>
      <c r="AR5" s="82" t="s">
        <v>174</v>
      </c>
      <c r="AS5" s="82">
        <v>0</v>
      </c>
      <c r="AT5" s="82">
        <v>0</v>
      </c>
      <c r="AU5" s="82"/>
      <c r="AV5" s="82"/>
      <c r="AW5" s="82"/>
      <c r="AX5" s="82"/>
      <c r="AY5" s="82"/>
      <c r="AZ5" s="82"/>
      <c r="BA5" s="82"/>
      <c r="BB5" s="82"/>
      <c r="BC5">
        <v>1</v>
      </c>
      <c r="BD5" s="81" t="str">
        <f>REPLACE(INDEX(GroupVertices[Group],MATCH(Edges11[[#This Row],[Vertex 1]],GroupVertices[Vertex],0)),1,1,"")</f>
        <v>1</v>
      </c>
      <c r="BE5" s="81"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261</v>
      </c>
      <c r="K5" s="13" t="s">
        <v>262</v>
      </c>
    </row>
    <row r="6" spans="1:18" ht="409.5">
      <c r="A6">
        <v>0</v>
      </c>
      <c r="B6" s="1" t="s">
        <v>136</v>
      </c>
      <c r="C6">
        <v>1</v>
      </c>
      <c r="D6" t="s">
        <v>59</v>
      </c>
      <c r="E6" t="s">
        <v>59</v>
      </c>
      <c r="F6">
        <v>0</v>
      </c>
      <c r="H6" t="s">
        <v>71</v>
      </c>
      <c r="J6" t="s">
        <v>263</v>
      </c>
      <c r="K6" s="13" t="s">
        <v>264</v>
      </c>
      <c r="R6" t="s">
        <v>129</v>
      </c>
    </row>
    <row r="7" spans="1:11" ht="409.5">
      <c r="A7">
        <v>2</v>
      </c>
      <c r="B7">
        <v>1</v>
      </c>
      <c r="C7">
        <v>0</v>
      </c>
      <c r="D7" t="s">
        <v>60</v>
      </c>
      <c r="E7" t="s">
        <v>60</v>
      </c>
      <c r="F7">
        <v>2</v>
      </c>
      <c r="H7" t="s">
        <v>72</v>
      </c>
      <c r="J7" t="s">
        <v>265</v>
      </c>
      <c r="K7" s="13" t="s">
        <v>266</v>
      </c>
    </row>
    <row r="8" spans="1:11" ht="409.5">
      <c r="A8"/>
      <c r="B8">
        <v>2</v>
      </c>
      <c r="C8">
        <v>2</v>
      </c>
      <c r="D8" t="s">
        <v>61</v>
      </c>
      <c r="E8" t="s">
        <v>61</v>
      </c>
      <c r="H8" t="s">
        <v>73</v>
      </c>
      <c r="J8" t="s">
        <v>267</v>
      </c>
      <c r="K8" s="13" t="s">
        <v>268</v>
      </c>
    </row>
    <row r="9" spans="1:11" ht="409.5">
      <c r="A9"/>
      <c r="B9">
        <v>3</v>
      </c>
      <c r="C9">
        <v>4</v>
      </c>
      <c r="D9" t="s">
        <v>62</v>
      </c>
      <c r="E9" t="s">
        <v>62</v>
      </c>
      <c r="H9" t="s">
        <v>74</v>
      </c>
      <c r="J9" t="s">
        <v>269</v>
      </c>
      <c r="K9" s="13" t="s">
        <v>270</v>
      </c>
    </row>
    <row r="10" spans="1:11" ht="15">
      <c r="A10"/>
      <c r="B10">
        <v>4</v>
      </c>
      <c r="D10" t="s">
        <v>63</v>
      </c>
      <c r="E10" t="s">
        <v>63</v>
      </c>
      <c r="H10" t="s">
        <v>75</v>
      </c>
      <c r="J10" t="s">
        <v>271</v>
      </c>
      <c r="K10" t="s">
        <v>272</v>
      </c>
    </row>
    <row r="11" spans="1:11" ht="15">
      <c r="A11"/>
      <c r="B11">
        <v>5</v>
      </c>
      <c r="D11" t="s">
        <v>46</v>
      </c>
      <c r="E11">
        <v>1</v>
      </c>
      <c r="H11" t="s">
        <v>76</v>
      </c>
      <c r="J11" t="s">
        <v>273</v>
      </c>
      <c r="K11" t="s">
        <v>274</v>
      </c>
    </row>
    <row r="12" spans="1:11" ht="15">
      <c r="A12"/>
      <c r="B12"/>
      <c r="D12" t="s">
        <v>64</v>
      </c>
      <c r="E12">
        <v>2</v>
      </c>
      <c r="H12">
        <v>0</v>
      </c>
      <c r="J12" t="s">
        <v>275</v>
      </c>
      <c r="K12" t="s">
        <v>276</v>
      </c>
    </row>
    <row r="13" spans="1:11" ht="15">
      <c r="A13"/>
      <c r="B13"/>
      <c r="D13">
        <v>1</v>
      </c>
      <c r="E13">
        <v>3</v>
      </c>
      <c r="H13">
        <v>1</v>
      </c>
      <c r="J13" t="s">
        <v>277</v>
      </c>
      <c r="K13" t="s">
        <v>278</v>
      </c>
    </row>
    <row r="14" spans="4:11" ht="15">
      <c r="D14">
        <v>2</v>
      </c>
      <c r="E14">
        <v>4</v>
      </c>
      <c r="H14">
        <v>2</v>
      </c>
      <c r="J14" t="s">
        <v>279</v>
      </c>
      <c r="K14" t="s">
        <v>280</v>
      </c>
    </row>
    <row r="15" spans="4:11" ht="15">
      <c r="D15">
        <v>3</v>
      </c>
      <c r="E15">
        <v>5</v>
      </c>
      <c r="H15">
        <v>3</v>
      </c>
      <c r="J15" t="s">
        <v>281</v>
      </c>
      <c r="K15" t="s">
        <v>282</v>
      </c>
    </row>
    <row r="16" spans="4:11" ht="15">
      <c r="D16">
        <v>4</v>
      </c>
      <c r="E16">
        <v>6</v>
      </c>
      <c r="H16">
        <v>4</v>
      </c>
      <c r="J16" t="s">
        <v>283</v>
      </c>
      <c r="K16" t="s">
        <v>284</v>
      </c>
    </row>
    <row r="17" spans="4:11" ht="15">
      <c r="D17">
        <v>5</v>
      </c>
      <c r="E17">
        <v>7</v>
      </c>
      <c r="H17">
        <v>5</v>
      </c>
      <c r="J17" t="s">
        <v>285</v>
      </c>
      <c r="K17" t="s">
        <v>286</v>
      </c>
    </row>
    <row r="18" spans="4:11" ht="15">
      <c r="D18">
        <v>6</v>
      </c>
      <c r="E18">
        <v>8</v>
      </c>
      <c r="H18">
        <v>6</v>
      </c>
      <c r="J18" t="s">
        <v>287</v>
      </c>
      <c r="K18" t="s">
        <v>288</v>
      </c>
    </row>
    <row r="19" spans="4:11" ht="15">
      <c r="D19">
        <v>7</v>
      </c>
      <c r="E19">
        <v>9</v>
      </c>
      <c r="H19">
        <v>7</v>
      </c>
      <c r="J19" t="s">
        <v>289</v>
      </c>
      <c r="K19" t="s">
        <v>290</v>
      </c>
    </row>
    <row r="20" spans="4:11" ht="409.5">
      <c r="D20">
        <v>8</v>
      </c>
      <c r="H20">
        <v>8</v>
      </c>
      <c r="J20" t="s">
        <v>291</v>
      </c>
      <c r="K20" s="13" t="s">
        <v>292</v>
      </c>
    </row>
    <row r="21" spans="4:11" ht="409.5">
      <c r="D21">
        <v>9</v>
      </c>
      <c r="H21">
        <v>9</v>
      </c>
      <c r="J21" t="s">
        <v>293</v>
      </c>
      <c r="K21" s="13" t="s">
        <v>294</v>
      </c>
    </row>
    <row r="22" spans="4:11" ht="409.5">
      <c r="D22">
        <v>10</v>
      </c>
      <c r="J22" t="s">
        <v>295</v>
      </c>
      <c r="K22" s="13" t="s">
        <v>313</v>
      </c>
    </row>
    <row r="23" spans="4:11" ht="15">
      <c r="D23">
        <v>11</v>
      </c>
      <c r="J23" t="s">
        <v>296</v>
      </c>
      <c r="K23">
        <v>18</v>
      </c>
    </row>
    <row r="24" spans="10:11" ht="409.5">
      <c r="J24" t="s">
        <v>297</v>
      </c>
      <c r="K24" s="13" t="s">
        <v>312</v>
      </c>
    </row>
    <row r="25" spans="10:11" ht="15">
      <c r="J25" t="s">
        <v>298</v>
      </c>
      <c r="K25" t="b">
        <v>0</v>
      </c>
    </row>
    <row r="26" spans="10:11" ht="15">
      <c r="J26" t="s">
        <v>310</v>
      </c>
      <c r="K26" t="s">
        <v>311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1" t="s">
        <v>307</v>
      </c>
      <c r="B25" t="s">
        <v>306</v>
      </c>
    </row>
    <row r="26" spans="1:2" ht="15">
      <c r="A26" s="112">
        <v>44577.15069444444</v>
      </c>
      <c r="B26" s="3">
        <v>1</v>
      </c>
    </row>
    <row r="27" spans="1:2" ht="15">
      <c r="A27" s="112">
        <v>44577.15634259259</v>
      </c>
      <c r="B27" s="3">
        <v>2</v>
      </c>
    </row>
    <row r="28" spans="1:2" ht="15">
      <c r="A28" s="112" t="s">
        <v>308</v>
      </c>
      <c r="B28"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2022-01-19T04:17:46Z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