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<sst xmlns="http://schemas.openxmlformats.org/spreadsheetml/2006/main" count="492" uniqueCount="321">
  <si>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</si>
  <si>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</si>
  <si>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</si>
  <si>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</si>
  <si>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</si>
  <si>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</si>
  <si>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</si>
  <si>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</si>
  <si>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</si>
  <si>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</si>
  <si>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</si>
  <si>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</si>
  <si>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</si>
  <si>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</si>
  <si>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</si>
  <si>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</si>
  <si>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</si>
  <si>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</si>
  <si>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</si>
  <si>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</si>
  <si>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</si>
  <si>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</si>
  <si>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</si>
  <si>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</si>
  <si>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</si>
  <si>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</si>
  <si>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</si>
  <si>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</si>
  <si>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</si>
  <si>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</si>
  <si>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</si>
  <si>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</si>
  <si>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</si>
  <si>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</si>
  <si>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</si>
  <si>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</si>
  <si>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</si>
  <si>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</si>
  <si>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</si>
  <si>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</si>
  <si>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</si>
  <si>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</si>
  <si>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</si>
  <si>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</si>
  <si>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</si>
  <si>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</si>
  <si>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</si>
  <si>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</si>
  <si>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</si>
  <si>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</si>
  <si>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</si>
  <si>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</si>
  <si>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</si>
  <si>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</si>
  <si>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</si>
  <si>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</si>
  <si>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</si>
  <si>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</si>
  <si>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</si>
  <si>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</si>
  <si>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</si>
  <si>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</si>
  <si>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</si>
  <si>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</si>
  <si>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</si>
  <si>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</si>
  <si>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</si>
  <si>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</si>
  <si>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</si>
  <si>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</si>
  <si>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</si>
  <si>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</si>
  <si>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</si>
  <si>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</si>
  <si>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</si>
  <si>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</si>
  <si>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</si>
  <si>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</si>
  <si>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</si>
  <si>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</si>
  <si>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</si>
  <si>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</si>
  <si>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</si>
  <si>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</si>
  <si>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</si>
  <si>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</si>
  <si>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</si>
  <si>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</si>
  <si>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</si>
  <si>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</si>
  <si>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</si>
  <si>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</si>
  <si>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</si>
  <si>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</si>
  <si>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</si>
  <si>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</si>
  <si>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</si>
  <si>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</si>
  <si>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</si>
  <si>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</si>
  <si>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</si>
  <si>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</si>
  <si>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</si>
  <si>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</si>
  <si>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</si>
  <si>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</si>
  <si>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</si>
  <si>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</si>
  <si>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</si>
  <si>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</si>
  <si>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</si>
  <si>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</si>
  <si>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</si>
  <si>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</si>
  <si>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</si>
  <si>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</si>
  <si>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</si>
  <si>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</si>
  <si>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</si>
  <si>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</si>
  <si>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</si>
  <si>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</si>
  <si>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</si>
  <si>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</si>
  <si>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</si>
  <si>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</si>
  <si>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</si>
  <si>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</si>
  <si>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</si>
  <si>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</si>
  <si>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</si>
  <si>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</si>
  <si>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</si>
  <si>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</si>
  <si>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</si>
  <si>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</si>
  <si>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</si>
  <si>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</si>
  <si>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</si>
  <si>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</si>
  <si>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</si>
  <si>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</si>
  <si>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</si>
  <si>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</si>
  <si>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</si>
  <si>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</si>
  <si>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</si>
  <si>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</si>
  <si>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</si>
  <si>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</si>
  <si>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</si>
  <si>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</si>
  <si>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</si>
  <si>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</si>
  <si>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</si>
  <si>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</si>
  <si>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</si>
  <si>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</si>
  <si>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</si>
  <si>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</si>
  <si>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</si>
  <si>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</si>
  <si>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</si>
  <si>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</si>
  <si>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</si>
  <si>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</si>
  <si>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</si>
  <si>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</si>
  <si>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</si>
  <si>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</si>
  <si>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</si>
  <si>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</si>
  <si>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</si>
  <si>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</si>
  <si>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</si>
  <si>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</si>
  <si>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</si>
  <si>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</si>
  <si>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</si>
  <si>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</si>
  <si>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</si>
  <si>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</si>
  <si>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</si>
  <si>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</si>
  <si>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</si>
  <si>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</si>
  <si>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</si>
  <si>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</si>
  <si>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</si>
  <si>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</si>
  <si>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</si>
  <si>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</si>
  <si>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</si>
  <si>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</si>
  <si>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</si>
  <si>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</si>
  <si>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</si>
  <si>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</si>
  <si>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</si>
  <si>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</si>
  <si>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</si>
  <si>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</si>
  <si>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</si>
  <si>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</si>
  <si>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</si>
  <si>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</si>
  <si>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</si>
  <si>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</si>
  <si>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</si>
  <si>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</si>
  <si>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</si>
  <si>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</si>
  <si>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</si>
  <si>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</si>
  <si>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globalpress</t>
  </si>
  <si>
    <t>danadinata15</t>
  </si>
  <si>
    <t>pew</t>
  </si>
  <si>
    <t>Mentions</t>
  </si>
  <si>
    <t>Great data from @Pew. Rebuilding trust in journalism is key to our mission at Global Press. We have a dedicated team of fact checkers, copy editors and translators to ensure accuracy and accountability in every story. See how it works: https://t.co/6UhSvDl0cB https://t.co/T1sWq2WaEj</t>
  </si>
  <si>
    <t>Setau saya ketika orang menangis itu ada luka didalam yang blm sembuh,dia menangis karena air mata itu dia dapat memproses luka itu untuk lebih cepat sembuh
@Pew</t>
  </si>
  <si>
    <t>https://globalpressjournal.com/process/ https://twitter.com/pewjournalism/status/1492959020147257345</t>
  </si>
  <si>
    <t>globalpressjournal.com twitter.com</t>
  </si>
  <si>
    <t>20:25:32</t>
  </si>
  <si>
    <t>17:21:44</t>
  </si>
  <si>
    <t>1494407688784158720</t>
  </si>
  <si>
    <t>1492911881824047105</t>
  </si>
  <si>
    <t/>
  </si>
  <si>
    <t>en</t>
  </si>
  <si>
    <t>in</t>
  </si>
  <si>
    <t>1492959020147257345</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</si>
  <si>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</si>
  <si>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</si>
  <si>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</si>
  <si>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</si>
  <si>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</si>
  <si>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</si>
  <si>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</si>
  <si>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</si>
  <si>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</si>
  <si>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</si>
  <si>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</si>
  <si>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</si>
  <si>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</si>
  <si>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</si>
  <si>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</si>
  <si>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</si>
  <si>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</si>
  <si>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</si>
  <si>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</si>
  <si>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</si>
  <si>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</si>
  <si>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</si>
  <si>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</si>
  <si>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</si>
  <si>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Whitlock</t>
  </si>
  <si>
    <t>Global Press Journal</t>
  </si>
  <si>
    <t>Dan</t>
  </si>
  <si>
    <t>5690262</t>
  </si>
  <si>
    <t>59858425</t>
  </si>
  <si>
    <t>1285439711536791552</t>
  </si>
  <si>
    <t>Technology cat herder by day. Husband, dad and photography enthusiast by night.</t>
  </si>
  <si>
    <t>Award-winning, nonprofit news that delivers accurate, ethical reporting from some of the world's least-covered places.</t>
  </si>
  <si>
    <t>Suburban Chicago</t>
  </si>
  <si>
    <t>Global</t>
  </si>
  <si>
    <t>Central Time (US &amp; Canada)</t>
  </si>
  <si>
    <t>Open Twitter Page for This Person</t>
  </si>
  <si>
    <t xml:space="preserve">pew
</t>
  </si>
  <si>
    <t>globalpress
Great data from @Pew. Rebuilding
trust in journalism is key to our
mission at Global Press. We have
a dedicated team of fact checkers,
copy editors and translators to
ensure accuracy and accountability
in every story. See how it works:
https://t.co/6UhSvDl0cB https://t.co/T1sWq2WaEj</t>
  </si>
  <si>
    <t>danadinata15
Setau saya ketika orang menangis
itu ada luka didalam yang blm sembuh,dia
menangis karena air mata itu dia
dapat memproses luka itu untuk
lebih cepat sembuh @Pew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</si>
  <si>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</si>
  <si>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</si>
  <si>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</si>
  <si>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</si>
  <si>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</si>
  <si>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</si>
  <si>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</si>
  <si>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</si>
  <si>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</si>
  <si>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</si>
  <si>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</si>
  <si>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</si>
  <si>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</si>
  <si>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</si>
  <si>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</si>
  <si>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</si>
  <si>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</si>
  <si>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</si>
  <si>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</si>
  <si>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</si>
  <si>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</si>
  <si>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</si>
  <si>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</si>
  <si>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</si>
  <si>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</si>
  <si>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</si>
  <si>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</si>
  <si>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</si>
  <si>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</si>
  <si>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</si>
  <si>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</si>
  <si>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</si>
  <si>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</si>
  <si>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</si>
  <si>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</si>
  <si>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</si>
  <si>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</si>
  <si>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</si>
  <si>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</si>
  <si>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0, 12, 96</t>
  </si>
  <si>
    <t>Vertex Group</t>
  </si>
  <si>
    <t>Vertex 1 Group</t>
  </si>
  <si>
    <t>Vertex 2 Group</t>
  </si>
  <si>
    <t>Top URLs in Tweet</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</si>
  <si>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</si>
  <si>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</si>
  <si>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</si>
  <si>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</si>
  <si>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</si>
  <si>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</si>
  <si>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GraphSource░GraphServerTwitterSearch▓GraphTerm░@pew▓ImportDescription░The graph represents a network of 3 Twitter users whose tweets in the requested range contained "@pew", or who were replied to or mentioned in those tweets.  The network was obtained from the NodeXL Graph Server on Saturday, 19 February 2022 at 17:36 UTC.
The requested start date was Saturday, 19 February 2022 at 01:01 UTC and the maximum number of days (going backward) was 14.
The maximum number of tweets collected was 7,500.
The tweets in the network were tweeted over the 4-day, 3-hour, 3-minute period from Sunday, 13 February 2022 at 17:21 UTC to Thursday, 17 February 2022 at 20:25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</si>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</sst>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216491"/>
        <c:axId val="5077508"/>
      </c:barChart>
      <c:catAx>
        <c:axId val="602164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77508"/>
        <c:crosses val="autoZero"/>
        <c:auto val="1"/>
        <c:lblOffset val="100"/>
        <c:noMultiLvlLbl val="0"/>
      </c:catAx>
      <c:valAx>
        <c:axId val="5077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16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2/13/2022 17:21</c:v>
                </c:pt>
                <c:pt idx="1">
                  <c:v>2/17/2022 20:25</c:v>
                </c:pt>
              </c:strCache>
            </c:strRef>
          </c:cat>
          <c:val>
            <c:numRef>
              <c:f>'Time Series'!$B$26:$B$28</c:f>
              <c:numCache>
                <c:formatCode>General</c:formatCode>
                <c:ptCount val="2"/>
                <c:pt idx="0">
                  <c:v>1</c:v>
                </c:pt>
                <c:pt idx="1">
                  <c:v>1</c:v>
                </c:pt>
              </c:numCache>
            </c:numRef>
          </c:val>
        </c:ser>
        <c:axId val="32316021"/>
        <c:axId val="22408734"/>
      </c:barChart>
      <c:catAx>
        <c:axId val="32316021"/>
        <c:scaling>
          <c:orientation val="minMax"/>
        </c:scaling>
        <c:axPos val="b"/>
        <c:delete val="0"/>
        <c:numFmt formatCode="General" sourceLinked="1"/>
        <c:majorTickMark val="out"/>
        <c:minorTickMark val="none"/>
        <c:tickLblPos val="nextTo"/>
        <c:crossAx val="22408734"/>
        <c:crosses val="autoZero"/>
        <c:auto val="1"/>
        <c:lblOffset val="100"/>
        <c:noMultiLvlLbl val="0"/>
      </c:catAx>
      <c:valAx>
        <c:axId val="22408734"/>
        <c:scaling>
          <c:orientation val="minMax"/>
        </c:scaling>
        <c:axPos val="l"/>
        <c:majorGridlines/>
        <c:delete val="0"/>
        <c:numFmt formatCode="General" sourceLinked="1"/>
        <c:majorTickMark val="out"/>
        <c:minorTickMark val="none"/>
        <c:tickLblPos val="nextTo"/>
        <c:crossAx val="323160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697573"/>
        <c:axId val="8624974"/>
      </c:barChart>
      <c:catAx>
        <c:axId val="456975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24974"/>
        <c:crosses val="autoZero"/>
        <c:auto val="1"/>
        <c:lblOffset val="100"/>
        <c:noMultiLvlLbl val="0"/>
      </c:catAx>
      <c:valAx>
        <c:axId val="8624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97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515903"/>
        <c:axId val="27534264"/>
      </c:barChart>
      <c:catAx>
        <c:axId val="105159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534264"/>
        <c:crosses val="autoZero"/>
        <c:auto val="1"/>
        <c:lblOffset val="100"/>
        <c:noMultiLvlLbl val="0"/>
      </c:catAx>
      <c:valAx>
        <c:axId val="27534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5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481785"/>
        <c:axId val="15682882"/>
      </c:barChart>
      <c:catAx>
        <c:axId val="464817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682882"/>
        <c:crosses val="autoZero"/>
        <c:auto val="1"/>
        <c:lblOffset val="100"/>
        <c:noMultiLvlLbl val="0"/>
      </c:catAx>
      <c:valAx>
        <c:axId val="15682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81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928211"/>
        <c:axId val="62353900"/>
      </c:barChart>
      <c:catAx>
        <c:axId val="69282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353900"/>
        <c:crosses val="autoZero"/>
        <c:auto val="1"/>
        <c:lblOffset val="100"/>
        <c:noMultiLvlLbl val="0"/>
      </c:catAx>
      <c:valAx>
        <c:axId val="62353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8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314189"/>
        <c:axId val="17501110"/>
      </c:barChart>
      <c:catAx>
        <c:axId val="243141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501110"/>
        <c:crosses val="autoZero"/>
        <c:auto val="1"/>
        <c:lblOffset val="100"/>
        <c:noMultiLvlLbl val="0"/>
      </c:catAx>
      <c:valAx>
        <c:axId val="17501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14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292263"/>
        <c:axId val="8303776"/>
      </c:barChart>
      <c:catAx>
        <c:axId val="232922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303776"/>
        <c:crosses val="autoZero"/>
        <c:auto val="1"/>
        <c:lblOffset val="100"/>
        <c:noMultiLvlLbl val="0"/>
      </c:catAx>
      <c:valAx>
        <c:axId val="8303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92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625121"/>
        <c:axId val="1517226"/>
      </c:barChart>
      <c:catAx>
        <c:axId val="76251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17226"/>
        <c:crosses val="autoZero"/>
        <c:auto val="1"/>
        <c:lblOffset val="100"/>
        <c:noMultiLvlLbl val="0"/>
      </c:catAx>
      <c:valAx>
        <c:axId val="1517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25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655035"/>
        <c:axId val="55786452"/>
      </c:barChart>
      <c:catAx>
        <c:axId val="13655035"/>
        <c:scaling>
          <c:orientation val="minMax"/>
        </c:scaling>
        <c:axPos val="b"/>
        <c:delete val="1"/>
        <c:majorTickMark val="out"/>
        <c:minorTickMark val="none"/>
        <c:tickLblPos val="none"/>
        <c:crossAx val="55786452"/>
        <c:crosses val="autoZero"/>
        <c:auto val="1"/>
        <c:lblOffset val="100"/>
        <c:noMultiLvlLbl val="0"/>
      </c:catAx>
      <c:valAx>
        <c:axId val="55786452"/>
        <c:scaling>
          <c:orientation val="minMax"/>
        </c:scaling>
        <c:axPos val="l"/>
        <c:delete val="1"/>
        <c:majorTickMark val="out"/>
        <c:minorTickMark val="none"/>
        <c:tickLblPos val="none"/>
        <c:crossAx val="136550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E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2-02-13T17:21:44.000"/>
        <d v="2022-02-17T20:25: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danadinata15"/>
    <s v="pew"/>
    <m/>
    <m/>
    <m/>
    <m/>
    <m/>
    <m/>
    <m/>
    <m/>
    <s v="No"/>
    <n v="3"/>
    <m/>
    <m/>
    <x v="0"/>
    <d v="2022-02-13T17:21:44.000"/>
    <s v="Setau saya ketika orang menangis itu ada luka didalam yang blm sembuh,dia menangis karena air mata itu dia dapat memproses luka itu untuk lebih cepat sembuh_x000a__x000a_@Pew"/>
    <m/>
    <m/>
    <x v="0"/>
    <m/>
    <s v="http://pbs.twimg.com/profile_images/1415467620770279426/S3Jn9yok_normal.jpg"/>
    <x v="0"/>
    <d v="2022-02-13T00:00:00.000"/>
    <s v="17:21:44"/>
    <s v="https://twitter.com/#!/danadinata15/status/1492911881824047105"/>
    <m/>
    <m/>
    <s v="1492911881824047105"/>
    <m/>
    <b v="0"/>
    <n v="0"/>
    <s v=""/>
    <b v="0"/>
    <s v="in"/>
    <m/>
    <s v=""/>
    <b v="0"/>
    <n v="0"/>
    <s v=""/>
    <s v="Twitter for Android"/>
    <b v="0"/>
    <s v="1492911881824047105"/>
    <s v="Tweet"/>
    <n v="0"/>
    <n v="0"/>
    <m/>
    <m/>
    <m/>
    <m/>
    <m/>
    <m/>
    <m/>
    <m/>
    <n v="1"/>
    <s v="1"/>
    <s v="1"/>
  </r>
  <r>
    <s v="globalpress"/>
    <s v="pew"/>
    <m/>
    <m/>
    <m/>
    <m/>
    <m/>
    <m/>
    <m/>
    <m/>
    <s v="No"/>
    <n v="4"/>
    <m/>
    <m/>
    <x v="0"/>
    <d v="2022-02-17T20:25:32.000"/>
    <s v="Great data from @Pew. Rebuilding trust in journalism is key to our mission at Global Press. We have a dedicated team of fact checkers, copy editors and translators to ensure accuracy and accountability in every story. See how it works: https://t.co/6UhSvDl0cB https://t.co/T1sWq2WaEj"/>
    <s v="https://globalpressjournal.com/process/ https://twitter.com/pewjournalism/status/1492959020147257345"/>
    <s v="globalpressjournal.com twitter.com"/>
    <x v="0"/>
    <m/>
    <s v="http://pbs.twimg.com/profile_images/878264653863723008/2G2L3nUD_normal.jpg"/>
    <x v="1"/>
    <d v="2022-02-17T00:00:00.000"/>
    <s v="20:25:32"/>
    <s v="https://twitter.com/#!/globalpress/status/1494407688784158720"/>
    <m/>
    <m/>
    <s v="1494407688784158720"/>
    <m/>
    <b v="0"/>
    <n v="1"/>
    <s v=""/>
    <b v="1"/>
    <s v="en"/>
    <m/>
    <s v="1492959020147257345"/>
    <b v="0"/>
    <n v="0"/>
    <s v=""/>
    <s v="Twitter Web App"/>
    <b v="0"/>
    <s v="1494407688784158720"/>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4" totalsRowShown="0" headerRowDxfId="220" dataDxfId="219">
  <autoFilter ref="A2:BE4"/>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4" totalsRowShown="0" headerRowDxfId="57" dataDxfId="56">
  <autoFilter ref="A2:BE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306</v>
      </c>
      <c r="BD2" s="13" t="s">
        <v>310</v>
      </c>
      <c r="BE2" s="13" t="s">
        <v>311</v>
      </c>
    </row>
    <row r="3" spans="1:57" ht="15" customHeight="1">
      <c r="A3" s="83" t="s">
        <v>215</v>
      </c>
      <c r="B3" s="83" t="s">
        <v>216</v>
      </c>
      <c r="C3" s="54" t="s">
        <v>316</v>
      </c>
      <c r="D3" s="55">
        <v>3</v>
      </c>
      <c r="E3" s="67" t="s">
        <v>132</v>
      </c>
      <c r="F3" s="56">
        <v>35</v>
      </c>
      <c r="G3" s="54"/>
      <c r="H3" s="58"/>
      <c r="I3" s="57"/>
      <c r="J3" s="57"/>
      <c r="K3" s="36" t="s">
        <v>65</v>
      </c>
      <c r="L3" s="63">
        <v>3</v>
      </c>
      <c r="M3" s="63"/>
      <c r="N3" s="64"/>
      <c r="O3" s="84" t="s">
        <v>217</v>
      </c>
      <c r="P3" s="86">
        <v>44605.72342592593</v>
      </c>
      <c r="Q3" s="84" t="s">
        <v>219</v>
      </c>
      <c r="R3" s="84"/>
      <c r="S3" s="84"/>
      <c r="T3" s="84"/>
      <c r="U3" s="84"/>
      <c r="V3" s="88" t="str">
        <f>HYPERLINK("http://pbs.twimg.com/profile_images/1415467620770279426/S3Jn9yok_normal.jpg")</f>
        <v>http://pbs.twimg.com/profile_images/1415467620770279426/S3Jn9yok_normal.jpg</v>
      </c>
      <c r="W3" s="86">
        <v>44605.72342592593</v>
      </c>
      <c r="X3" s="90">
        <v>44605</v>
      </c>
      <c r="Y3" s="92" t="s">
        <v>223</v>
      </c>
      <c r="Z3" s="88" t="str">
        <f>HYPERLINK("https://twitter.com/#!/danadinata15/status/1492911881824047105")</f>
        <v>https://twitter.com/#!/danadinata15/status/1492911881824047105</v>
      </c>
      <c r="AA3" s="84"/>
      <c r="AB3" s="84"/>
      <c r="AC3" s="92" t="s">
        <v>225</v>
      </c>
      <c r="AD3" s="84"/>
      <c r="AE3" s="84" t="b">
        <v>0</v>
      </c>
      <c r="AF3" s="84">
        <v>0</v>
      </c>
      <c r="AG3" s="92" t="s">
        <v>226</v>
      </c>
      <c r="AH3" s="84" t="b">
        <v>0</v>
      </c>
      <c r="AI3" s="84" t="s">
        <v>228</v>
      </c>
      <c r="AJ3" s="84"/>
      <c r="AK3" s="92" t="s">
        <v>226</v>
      </c>
      <c r="AL3" s="84" t="b">
        <v>0</v>
      </c>
      <c r="AM3" s="84">
        <v>0</v>
      </c>
      <c r="AN3" s="92" t="s">
        <v>226</v>
      </c>
      <c r="AO3" s="92" t="s">
        <v>231</v>
      </c>
      <c r="AP3" s="84" t="b">
        <v>0</v>
      </c>
      <c r="AQ3" s="92" t="s">
        <v>225</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216</v>
      </c>
      <c r="C4" s="54" t="s">
        <v>316</v>
      </c>
      <c r="D4" s="55">
        <v>3</v>
      </c>
      <c r="E4" s="67" t="s">
        <v>132</v>
      </c>
      <c r="F4" s="56">
        <v>35</v>
      </c>
      <c r="G4" s="54"/>
      <c r="H4" s="58"/>
      <c r="I4" s="57"/>
      <c r="J4" s="57"/>
      <c r="K4" s="36" t="s">
        <v>65</v>
      </c>
      <c r="L4" s="82">
        <v>4</v>
      </c>
      <c r="M4" s="82"/>
      <c r="N4" s="64"/>
      <c r="O4" s="85" t="s">
        <v>217</v>
      </c>
      <c r="P4" s="87">
        <v>44609.851064814815</v>
      </c>
      <c r="Q4" s="85" t="s">
        <v>218</v>
      </c>
      <c r="R4" s="85" t="s">
        <v>220</v>
      </c>
      <c r="S4" s="85" t="s">
        <v>221</v>
      </c>
      <c r="T4" s="85"/>
      <c r="U4" s="85"/>
      <c r="V4" s="89" t="str">
        <f>HYPERLINK("http://pbs.twimg.com/profile_images/878264653863723008/2G2L3nUD_normal.jpg")</f>
        <v>http://pbs.twimg.com/profile_images/878264653863723008/2G2L3nUD_normal.jpg</v>
      </c>
      <c r="W4" s="87">
        <v>44609.851064814815</v>
      </c>
      <c r="X4" s="91">
        <v>44609</v>
      </c>
      <c r="Y4" s="93" t="s">
        <v>222</v>
      </c>
      <c r="Z4" s="89" t="str">
        <f>HYPERLINK("https://twitter.com/#!/globalpress/status/1494407688784158720")</f>
        <v>https://twitter.com/#!/globalpress/status/1494407688784158720</v>
      </c>
      <c r="AA4" s="85"/>
      <c r="AB4" s="85"/>
      <c r="AC4" s="93" t="s">
        <v>224</v>
      </c>
      <c r="AD4" s="85"/>
      <c r="AE4" s="85" t="b">
        <v>0</v>
      </c>
      <c r="AF4" s="85">
        <v>1</v>
      </c>
      <c r="AG4" s="93" t="s">
        <v>226</v>
      </c>
      <c r="AH4" s="85" t="b">
        <v>1</v>
      </c>
      <c r="AI4" s="85" t="s">
        <v>227</v>
      </c>
      <c r="AJ4" s="85"/>
      <c r="AK4" s="93" t="s">
        <v>229</v>
      </c>
      <c r="AL4" s="85" t="b">
        <v>0</v>
      </c>
      <c r="AM4" s="85">
        <v>0</v>
      </c>
      <c r="AN4" s="93" t="s">
        <v>226</v>
      </c>
      <c r="AO4" s="93" t="s">
        <v>230</v>
      </c>
      <c r="AP4" s="85" t="b">
        <v>0</v>
      </c>
      <c r="AQ4" s="93" t="s">
        <v>224</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247</v>
      </c>
      <c r="AT2" s="13" t="s">
        <v>194</v>
      </c>
      <c r="AU2" s="13" t="s">
        <v>248</v>
      </c>
      <c r="AV2" s="13" t="s">
        <v>249</v>
      </c>
      <c r="AW2" s="13" t="s">
        <v>250</v>
      </c>
      <c r="AX2" s="13" t="s">
        <v>251</v>
      </c>
      <c r="AY2" s="13" t="s">
        <v>252</v>
      </c>
      <c r="AZ2" s="13" t="s">
        <v>253</v>
      </c>
      <c r="BA2" s="13" t="s">
        <v>309</v>
      </c>
      <c r="BB2" s="3"/>
      <c r="BC2" s="3"/>
    </row>
    <row r="3" spans="1:55" ht="15" customHeight="1">
      <c r="A3" s="50" t="s">
        <v>215</v>
      </c>
      <c r="B3" s="54"/>
      <c r="C3" s="54"/>
      <c r="D3" s="55"/>
      <c r="E3" s="56"/>
      <c r="F3" s="115" t="str">
        <f>HYPERLINK("http://pbs.twimg.com/profile_images/1415467620770279426/S3Jn9yok_normal.jpg")</f>
        <v>http://pbs.twimg.com/profile_images/1415467620770279426/S3Jn9yok_normal.jpg</v>
      </c>
      <c r="G3" s="54"/>
      <c r="H3" s="58" t="s">
        <v>215</v>
      </c>
      <c r="I3" s="57"/>
      <c r="J3" s="57"/>
      <c r="K3" s="117" t="s">
        <v>268</v>
      </c>
      <c r="L3" s="60"/>
      <c r="M3" s="61">
        <v>2557.681640625</v>
      </c>
      <c r="N3" s="61">
        <v>2581.978515625</v>
      </c>
      <c r="O3" s="59"/>
      <c r="P3" s="62"/>
      <c r="Q3" s="62"/>
      <c r="R3" s="51"/>
      <c r="S3" s="51"/>
      <c r="T3" s="51"/>
      <c r="U3" s="51"/>
      <c r="V3" s="52"/>
      <c r="W3" s="52"/>
      <c r="X3" s="53"/>
      <c r="Y3" s="52"/>
      <c r="Z3" s="52"/>
      <c r="AA3" s="63">
        <v>3</v>
      </c>
      <c r="AB3" s="63"/>
      <c r="AC3" s="64"/>
      <c r="AD3" s="84" t="s">
        <v>256</v>
      </c>
      <c r="AE3" s="92" t="s">
        <v>259</v>
      </c>
      <c r="AF3" s="84">
        <v>20</v>
      </c>
      <c r="AG3" s="84">
        <v>8</v>
      </c>
      <c r="AH3" s="84">
        <v>206</v>
      </c>
      <c r="AI3" s="84">
        <v>101</v>
      </c>
      <c r="AJ3" s="84"/>
      <c r="AK3" s="84"/>
      <c r="AL3" s="84"/>
      <c r="AM3" s="84"/>
      <c r="AN3" s="84"/>
      <c r="AO3" s="86">
        <v>44033.20947916667</v>
      </c>
      <c r="AP3" s="88" t="str">
        <f>HYPERLINK("https://pbs.twimg.com/profile_banners/1285439711536791552/1626308753")</f>
        <v>https://pbs.twimg.com/profile_banners/1285439711536791552/1626308753</v>
      </c>
      <c r="AQ3" s="84" t="b">
        <v>1</v>
      </c>
      <c r="AR3" s="84" t="b">
        <v>0</v>
      </c>
      <c r="AS3" s="84" t="b">
        <v>0</v>
      </c>
      <c r="AT3" s="84"/>
      <c r="AU3" s="84">
        <v>0</v>
      </c>
      <c r="AV3" s="84"/>
      <c r="AW3" s="84" t="b">
        <v>0</v>
      </c>
      <c r="AX3" s="84" t="s">
        <v>265</v>
      </c>
      <c r="AY3" s="88" t="str">
        <f>HYPERLINK("https://twitter.com/danadinata15")</f>
        <v>https://twitter.com/danadinata15</v>
      </c>
      <c r="AZ3" s="84" t="s">
        <v>66</v>
      </c>
      <c r="BA3" s="84" t="str">
        <f>REPLACE(INDEX(GroupVertices[Group],MATCH(Vertices[[#This Row],[Vertex]],GroupVertices[Vertex],0)),1,1,"")</f>
        <v>1</v>
      </c>
      <c r="BB3" s="3"/>
      <c r="BC3" s="3"/>
    </row>
    <row r="4" spans="1:58" ht="15">
      <c r="A4" s="14" t="s">
        <v>216</v>
      </c>
      <c r="B4" s="15"/>
      <c r="C4" s="15"/>
      <c r="D4" s="94"/>
      <c r="E4" s="80"/>
      <c r="F4" s="115" t="str">
        <f>HYPERLINK("http://pbs.twimg.com/profile_images/314733515/pew_headshot_IMG_2123_normal.jpg")</f>
        <v>http://pbs.twimg.com/profile_images/314733515/pew_headshot_IMG_2123_normal.jpg</v>
      </c>
      <c r="G4" s="15"/>
      <c r="H4" s="16" t="s">
        <v>216</v>
      </c>
      <c r="I4" s="68"/>
      <c r="J4" s="68"/>
      <c r="K4" s="117" t="s">
        <v>266</v>
      </c>
      <c r="L4" s="95"/>
      <c r="M4" s="96">
        <v>7441.31884765625</v>
      </c>
      <c r="N4" s="96">
        <v>7417.021484375</v>
      </c>
      <c r="O4" s="78"/>
      <c r="P4" s="97"/>
      <c r="Q4" s="97"/>
      <c r="R4" s="98"/>
      <c r="S4" s="98"/>
      <c r="T4" s="98"/>
      <c r="U4" s="98"/>
      <c r="V4" s="53"/>
      <c r="W4" s="53"/>
      <c r="X4" s="53"/>
      <c r="Y4" s="53"/>
      <c r="Z4" s="52"/>
      <c r="AA4" s="81">
        <v>4</v>
      </c>
      <c r="AB4" s="81"/>
      <c r="AC4" s="99"/>
      <c r="AD4" s="84" t="s">
        <v>254</v>
      </c>
      <c r="AE4" s="92" t="s">
        <v>257</v>
      </c>
      <c r="AF4" s="84">
        <v>98</v>
      </c>
      <c r="AG4" s="84">
        <v>208</v>
      </c>
      <c r="AH4" s="84">
        <v>3354</v>
      </c>
      <c r="AI4" s="84">
        <v>52</v>
      </c>
      <c r="AJ4" s="84">
        <v>-21600</v>
      </c>
      <c r="AK4" s="84" t="s">
        <v>260</v>
      </c>
      <c r="AL4" s="84" t="s">
        <v>262</v>
      </c>
      <c r="AM4" s="88" t="str">
        <f>HYPERLINK("http://t.co/3gjOHvdoZt")</f>
        <v>http://t.co/3gjOHvdoZt</v>
      </c>
      <c r="AN4" s="84" t="s">
        <v>264</v>
      </c>
      <c r="AO4" s="86">
        <v>39203.75258101852</v>
      </c>
      <c r="AP4" s="84"/>
      <c r="AQ4" s="84" t="b">
        <v>0</v>
      </c>
      <c r="AR4" s="84" t="b">
        <v>0</v>
      </c>
      <c r="AS4" s="84" t="b">
        <v>0</v>
      </c>
      <c r="AT4" s="84" t="s">
        <v>227</v>
      </c>
      <c r="AU4" s="84">
        <v>11</v>
      </c>
      <c r="AV4" s="88" t="str">
        <f>HYPERLINK("http://abs.twimg.com/images/themes/theme1/bg.png")</f>
        <v>http://abs.twimg.com/images/themes/theme1/bg.png</v>
      </c>
      <c r="AW4" s="84" t="b">
        <v>0</v>
      </c>
      <c r="AX4" s="84" t="s">
        <v>265</v>
      </c>
      <c r="AY4" s="88" t="str">
        <f>HYPERLINK("https://twitter.com/pew")</f>
        <v>https://twitter.com/pew</v>
      </c>
      <c r="AZ4" s="84" t="s">
        <v>65</v>
      </c>
      <c r="BA4" s="84" t="str">
        <f>REPLACE(INDEX(GroupVertices[Group],MATCH(Vertices[[#This Row],[Vertex]],GroupVertices[Vertex],0)),1,1,"")</f>
        <v>1</v>
      </c>
      <c r="BB4" s="2"/>
      <c r="BC4" s="3"/>
      <c r="BD4" s="3"/>
      <c r="BE4" s="3"/>
      <c r="BF4" s="3"/>
    </row>
    <row r="5" spans="1:58" ht="15">
      <c r="A5" s="100" t="s">
        <v>214</v>
      </c>
      <c r="B5" s="101"/>
      <c r="C5" s="101"/>
      <c r="D5" s="102"/>
      <c r="E5" s="103"/>
      <c r="F5" s="116" t="str">
        <f>HYPERLINK("http://pbs.twimg.com/profile_images/878264653863723008/2G2L3nUD_normal.jpg")</f>
        <v>http://pbs.twimg.com/profile_images/878264653863723008/2G2L3nUD_normal.jpg</v>
      </c>
      <c r="G5" s="101"/>
      <c r="H5" s="104" t="s">
        <v>214</v>
      </c>
      <c r="I5" s="105"/>
      <c r="J5" s="105"/>
      <c r="K5" s="118" t="s">
        <v>267</v>
      </c>
      <c r="L5" s="106"/>
      <c r="M5" s="107">
        <v>2557.681640625</v>
      </c>
      <c r="N5" s="107">
        <v>7417.021484375</v>
      </c>
      <c r="O5" s="108"/>
      <c r="P5" s="109"/>
      <c r="Q5" s="109"/>
      <c r="R5" s="110"/>
      <c r="S5" s="110"/>
      <c r="T5" s="110"/>
      <c r="U5" s="110"/>
      <c r="V5" s="111"/>
      <c r="W5" s="111"/>
      <c r="X5" s="111"/>
      <c r="Y5" s="111"/>
      <c r="Z5" s="112"/>
      <c r="AA5" s="113">
        <v>5</v>
      </c>
      <c r="AB5" s="113"/>
      <c r="AC5" s="114"/>
      <c r="AD5" s="84" t="s">
        <v>255</v>
      </c>
      <c r="AE5" s="92" t="s">
        <v>258</v>
      </c>
      <c r="AF5" s="84">
        <v>4708</v>
      </c>
      <c r="AG5" s="84">
        <v>9357</v>
      </c>
      <c r="AH5" s="84">
        <v>11492</v>
      </c>
      <c r="AI5" s="84">
        <v>1285</v>
      </c>
      <c r="AJ5" s="84"/>
      <c r="AK5" s="84" t="s">
        <v>261</v>
      </c>
      <c r="AL5" s="84" t="s">
        <v>263</v>
      </c>
      <c r="AM5" s="88" t="str">
        <f>HYPERLINK("https://t.co/nOjiXDWYUn")</f>
        <v>https://t.co/nOjiXDWYUn</v>
      </c>
      <c r="AN5" s="84"/>
      <c r="AO5" s="86">
        <v>40018.79315972222</v>
      </c>
      <c r="AP5" s="88" t="str">
        <f>HYPERLINK("https://pbs.twimg.com/profile_banners/59858425/1615213153")</f>
        <v>https://pbs.twimg.com/profile_banners/59858425/1615213153</v>
      </c>
      <c r="AQ5" s="84" t="b">
        <v>0</v>
      </c>
      <c r="AR5" s="84" t="b">
        <v>0</v>
      </c>
      <c r="AS5" s="84" t="b">
        <v>1</v>
      </c>
      <c r="AT5" s="84"/>
      <c r="AU5" s="84">
        <v>412</v>
      </c>
      <c r="AV5" s="88" t="str">
        <f>HYPERLINK("http://abs.twimg.com/images/themes/theme1/bg.png")</f>
        <v>http://abs.twimg.com/images/themes/theme1/bg.png</v>
      </c>
      <c r="AW5" s="84" t="b">
        <v>1</v>
      </c>
      <c r="AX5" s="84" t="s">
        <v>265</v>
      </c>
      <c r="AY5" s="88" t="str">
        <f>HYPERLINK("https://twitter.com/globalpress")</f>
        <v>https://twitter.com/globalpress</v>
      </c>
      <c r="AZ5" s="84" t="s">
        <v>66</v>
      </c>
      <c r="BA5" s="84" t="str">
        <f>REPLACE(INDEX(GroupVertices[Group],MATCH(Vertices[[#This Row],[Vertex]],GroupVertices[Vertex],0)),1,1,"")</f>
        <v>1</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312</v>
      </c>
    </row>
    <row r="3" spans="1:25" ht="15">
      <c r="A3" s="83" t="s">
        <v>307</v>
      </c>
      <c r="B3" s="119" t="s">
        <v>308</v>
      </c>
      <c r="C3" s="119" t="s">
        <v>56</v>
      </c>
      <c r="D3" s="15"/>
      <c r="E3" s="15"/>
      <c r="F3" s="16" t="s">
        <v>307</v>
      </c>
      <c r="G3" s="78"/>
      <c r="H3" s="78"/>
      <c r="I3" s="65">
        <v>3</v>
      </c>
      <c r="J3" s="65"/>
      <c r="K3" s="51">
        <v>3</v>
      </c>
      <c r="L3" s="51">
        <v>2</v>
      </c>
      <c r="M3" s="51">
        <v>0</v>
      </c>
      <c r="N3" s="51">
        <v>2</v>
      </c>
      <c r="O3" s="51">
        <v>0</v>
      </c>
      <c r="P3" s="52">
        <v>0</v>
      </c>
      <c r="Q3" s="52">
        <v>0</v>
      </c>
      <c r="R3" s="51">
        <v>1</v>
      </c>
      <c r="S3" s="51">
        <v>0</v>
      </c>
      <c r="T3" s="51">
        <v>3</v>
      </c>
      <c r="U3" s="51">
        <v>2</v>
      </c>
      <c r="V3" s="51">
        <v>2</v>
      </c>
      <c r="W3" s="52">
        <v>0.888889</v>
      </c>
      <c r="X3" s="52">
        <v>0.3333333333333333</v>
      </c>
      <c r="Y3" s="84" t="s">
        <v>220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307</v>
      </c>
      <c r="B2" s="92" t="s">
        <v>214</v>
      </c>
      <c r="C2" s="84">
        <f>VLOOKUP(GroupVertices[[#This Row],[Vertex]],Vertices[],MATCH("ID",Vertices[[#Headers],[Vertex]:[Vertex Group]],0),FALSE)</f>
        <v>5</v>
      </c>
    </row>
    <row r="3" spans="1:3" ht="15">
      <c r="A3" s="85" t="s">
        <v>307</v>
      </c>
      <c r="B3" s="92" t="s">
        <v>216</v>
      </c>
      <c r="C3" s="84">
        <f>VLOOKUP(GroupVertices[[#This Row],[Vertex]],Vertices[],MATCH("ID",Vertices[[#Headers],[Vertex]:[Vertex Group]],0),FALSE)</f>
        <v>4</v>
      </c>
    </row>
    <row r="4" spans="1:3" ht="15">
      <c r="A4" s="85" t="s">
        <v>307</v>
      </c>
      <c r="B4" s="92" t="s">
        <v>215</v>
      </c>
      <c r="C4"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306</v>
      </c>
      <c r="BD2" s="13" t="s">
        <v>310</v>
      </c>
      <c r="BE2" s="13" t="s">
        <v>311</v>
      </c>
    </row>
    <row r="3" spans="1:57" ht="15" customHeight="1">
      <c r="A3" s="83" t="s">
        <v>215</v>
      </c>
      <c r="B3" s="83" t="s">
        <v>216</v>
      </c>
      <c r="C3" s="54"/>
      <c r="D3" s="55"/>
      <c r="E3" s="67"/>
      <c r="F3" s="56"/>
      <c r="G3" s="54"/>
      <c r="H3" s="58"/>
      <c r="I3" s="57"/>
      <c r="J3" s="57"/>
      <c r="K3" s="36" t="s">
        <v>65</v>
      </c>
      <c r="L3" s="63">
        <v>3</v>
      </c>
      <c r="M3" s="63"/>
      <c r="N3" s="64"/>
      <c r="O3" s="84" t="s">
        <v>217</v>
      </c>
      <c r="P3" s="86">
        <v>44605.72342592593</v>
      </c>
      <c r="Q3" s="84" t="s">
        <v>219</v>
      </c>
      <c r="R3" s="84"/>
      <c r="S3" s="84"/>
      <c r="T3" s="84"/>
      <c r="U3" s="84"/>
      <c r="V3" s="88" t="str">
        <f>HYPERLINK("http://pbs.twimg.com/profile_images/1415467620770279426/S3Jn9yok_normal.jpg")</f>
        <v>http://pbs.twimg.com/profile_images/1415467620770279426/S3Jn9yok_normal.jpg</v>
      </c>
      <c r="W3" s="86">
        <v>44605.72342592593</v>
      </c>
      <c r="X3" s="90">
        <v>44605</v>
      </c>
      <c r="Y3" s="92" t="s">
        <v>223</v>
      </c>
      <c r="Z3" s="88" t="str">
        <f>HYPERLINK("https://twitter.com/#!/danadinata15/status/1492911881824047105")</f>
        <v>https://twitter.com/#!/danadinata15/status/1492911881824047105</v>
      </c>
      <c r="AA3" s="84"/>
      <c r="AB3" s="84"/>
      <c r="AC3" s="92" t="s">
        <v>225</v>
      </c>
      <c r="AD3" s="84"/>
      <c r="AE3" s="84" t="b">
        <v>0</v>
      </c>
      <c r="AF3" s="84">
        <v>0</v>
      </c>
      <c r="AG3" s="92" t="s">
        <v>226</v>
      </c>
      <c r="AH3" s="84" t="b">
        <v>0</v>
      </c>
      <c r="AI3" s="84" t="s">
        <v>228</v>
      </c>
      <c r="AJ3" s="84"/>
      <c r="AK3" s="92" t="s">
        <v>226</v>
      </c>
      <c r="AL3" s="84" t="b">
        <v>0</v>
      </c>
      <c r="AM3" s="84">
        <v>0</v>
      </c>
      <c r="AN3" s="92" t="s">
        <v>226</v>
      </c>
      <c r="AO3" s="92" t="s">
        <v>231</v>
      </c>
      <c r="AP3" s="84" t="b">
        <v>0</v>
      </c>
      <c r="AQ3" s="92" t="s">
        <v>225</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216</v>
      </c>
      <c r="C4" s="54"/>
      <c r="D4" s="55"/>
      <c r="E4" s="67"/>
      <c r="F4" s="56"/>
      <c r="G4" s="54"/>
      <c r="H4" s="58"/>
      <c r="I4" s="57"/>
      <c r="J4" s="57"/>
      <c r="K4" s="36" t="s">
        <v>65</v>
      </c>
      <c r="L4" s="82">
        <v>4</v>
      </c>
      <c r="M4" s="82"/>
      <c r="N4" s="64"/>
      <c r="O4" s="85" t="s">
        <v>217</v>
      </c>
      <c r="P4" s="87">
        <v>44609.851064814815</v>
      </c>
      <c r="Q4" s="85" t="s">
        <v>218</v>
      </c>
      <c r="R4" s="85" t="s">
        <v>220</v>
      </c>
      <c r="S4" s="85" t="s">
        <v>221</v>
      </c>
      <c r="T4" s="85"/>
      <c r="U4" s="85"/>
      <c r="V4" s="89" t="str">
        <f>HYPERLINK("http://pbs.twimg.com/profile_images/878264653863723008/2G2L3nUD_normal.jpg")</f>
        <v>http://pbs.twimg.com/profile_images/878264653863723008/2G2L3nUD_normal.jpg</v>
      </c>
      <c r="W4" s="87">
        <v>44609.851064814815</v>
      </c>
      <c r="X4" s="91">
        <v>44609</v>
      </c>
      <c r="Y4" s="93" t="s">
        <v>222</v>
      </c>
      <c r="Z4" s="89" t="str">
        <f>HYPERLINK("https://twitter.com/#!/globalpress/status/1494407688784158720")</f>
        <v>https://twitter.com/#!/globalpress/status/1494407688784158720</v>
      </c>
      <c r="AA4" s="85"/>
      <c r="AB4" s="85"/>
      <c r="AC4" s="93" t="s">
        <v>224</v>
      </c>
      <c r="AD4" s="85"/>
      <c r="AE4" s="85" t="b">
        <v>0</v>
      </c>
      <c r="AF4" s="85">
        <v>1</v>
      </c>
      <c r="AG4" s="93" t="s">
        <v>226</v>
      </c>
      <c r="AH4" s="85" t="b">
        <v>1</v>
      </c>
      <c r="AI4" s="85" t="s">
        <v>227</v>
      </c>
      <c r="AJ4" s="85"/>
      <c r="AK4" s="93" t="s">
        <v>229</v>
      </c>
      <c r="AL4" s="85" t="b">
        <v>0</v>
      </c>
      <c r="AM4" s="85">
        <v>0</v>
      </c>
      <c r="AN4" s="93" t="s">
        <v>226</v>
      </c>
      <c r="AO4" s="93" t="s">
        <v>230</v>
      </c>
      <c r="AP4" s="85" t="b">
        <v>0</v>
      </c>
      <c r="AQ4" s="93" t="s">
        <v>224</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271</v>
      </c>
      <c r="K7" s="13" t="s">
        <v>272</v>
      </c>
    </row>
    <row r="8" spans="1:11" ht="409.5">
      <c r="A8"/>
      <c r="B8">
        <v>2</v>
      </c>
      <c r="C8">
        <v>2</v>
      </c>
      <c r="D8" t="s">
        <v>61</v>
      </c>
      <c r="E8" t="s">
        <v>61</v>
      </c>
      <c r="H8" t="s">
        <v>73</v>
      </c>
      <c r="J8" t="s">
        <v>273</v>
      </c>
      <c r="K8" s="13" t="s">
        <v>274</v>
      </c>
    </row>
    <row r="9" spans="1:11" ht="409.5">
      <c r="A9"/>
      <c r="B9">
        <v>3</v>
      </c>
      <c r="C9">
        <v>4</v>
      </c>
      <c r="D9" t="s">
        <v>62</v>
      </c>
      <c r="E9" t="s">
        <v>62</v>
      </c>
      <c r="H9" t="s">
        <v>74</v>
      </c>
      <c r="J9" t="s">
        <v>275</v>
      </c>
      <c r="K9" s="13" t="s">
        <v>276</v>
      </c>
    </row>
    <row r="10" spans="1:11" ht="409.5">
      <c r="A10"/>
      <c r="B10">
        <v>4</v>
      </c>
      <c r="D10" t="s">
        <v>63</v>
      </c>
      <c r="E10" t="s">
        <v>63</v>
      </c>
      <c r="H10" t="s">
        <v>75</v>
      </c>
      <c r="J10" t="s">
        <v>277</v>
      </c>
      <c r="K10" s="13" t="s">
        <v>278</v>
      </c>
    </row>
    <row r="11" spans="1:11" ht="15">
      <c r="A11"/>
      <c r="B11">
        <v>5</v>
      </c>
      <c r="D11" t="s">
        <v>46</v>
      </c>
      <c r="E11">
        <v>1</v>
      </c>
      <c r="H11" t="s">
        <v>76</v>
      </c>
      <c r="J11" t="s">
        <v>279</v>
      </c>
      <c r="K11" t="s">
        <v>280</v>
      </c>
    </row>
    <row r="12" spans="1:11" ht="15">
      <c r="A12"/>
      <c r="B12"/>
      <c r="D12" t="s">
        <v>64</v>
      </c>
      <c r="E12">
        <v>2</v>
      </c>
      <c r="H12">
        <v>0</v>
      </c>
      <c r="J12" t="s">
        <v>281</v>
      </c>
      <c r="K12" t="s">
        <v>282</v>
      </c>
    </row>
    <row r="13" spans="1:11" ht="15">
      <c r="A13"/>
      <c r="B13"/>
      <c r="D13">
        <v>1</v>
      </c>
      <c r="E13">
        <v>3</v>
      </c>
      <c r="H13">
        <v>1</v>
      </c>
      <c r="J13" t="s">
        <v>283</v>
      </c>
      <c r="K13" t="s">
        <v>284</v>
      </c>
    </row>
    <row r="14" spans="4:11" ht="15">
      <c r="D14">
        <v>2</v>
      </c>
      <c r="E14">
        <v>4</v>
      </c>
      <c r="H14">
        <v>2</v>
      </c>
      <c r="J14" t="s">
        <v>285</v>
      </c>
      <c r="K14" t="s">
        <v>286</v>
      </c>
    </row>
    <row r="15" spans="4:11" ht="15">
      <c r="D15">
        <v>3</v>
      </c>
      <c r="E15">
        <v>5</v>
      </c>
      <c r="H15">
        <v>3</v>
      </c>
      <c r="J15" t="s">
        <v>287</v>
      </c>
      <c r="K15" t="s">
        <v>288</v>
      </c>
    </row>
    <row r="16" spans="4:11" ht="15">
      <c r="D16">
        <v>4</v>
      </c>
      <c r="E16">
        <v>6</v>
      </c>
      <c r="H16">
        <v>4</v>
      </c>
      <c r="J16" t="s">
        <v>289</v>
      </c>
      <c r="K16" t="s">
        <v>290</v>
      </c>
    </row>
    <row r="17" spans="4:11" ht="15">
      <c r="D17">
        <v>5</v>
      </c>
      <c r="E17">
        <v>7</v>
      </c>
      <c r="H17">
        <v>5</v>
      </c>
      <c r="J17" t="s">
        <v>291</v>
      </c>
      <c r="K17" t="s">
        <v>292</v>
      </c>
    </row>
    <row r="18" spans="4:11" ht="15">
      <c r="D18">
        <v>6</v>
      </c>
      <c r="E18">
        <v>8</v>
      </c>
      <c r="H18">
        <v>6</v>
      </c>
      <c r="J18" t="s">
        <v>293</v>
      </c>
      <c r="K18" t="s">
        <v>294</v>
      </c>
    </row>
    <row r="19" spans="4:11" ht="15">
      <c r="D19">
        <v>7</v>
      </c>
      <c r="E19">
        <v>9</v>
      </c>
      <c r="H19">
        <v>7</v>
      </c>
      <c r="J19" t="s">
        <v>295</v>
      </c>
      <c r="K19" t="s">
        <v>296</v>
      </c>
    </row>
    <row r="20" spans="4:11" ht="15">
      <c r="D20">
        <v>8</v>
      </c>
      <c r="H20">
        <v>8</v>
      </c>
      <c r="J20" t="s">
        <v>297</v>
      </c>
      <c r="K20" t="s">
        <v>298</v>
      </c>
    </row>
    <row r="21" spans="4:11" ht="409.5">
      <c r="D21">
        <v>9</v>
      </c>
      <c r="H21">
        <v>9</v>
      </c>
      <c r="J21" t="s">
        <v>299</v>
      </c>
      <c r="K21" s="13" t="s">
        <v>300</v>
      </c>
    </row>
    <row r="22" spans="4:11" ht="409.5">
      <c r="D22">
        <v>10</v>
      </c>
      <c r="J22" t="s">
        <v>301</v>
      </c>
      <c r="K22" s="13" t="s">
        <v>302</v>
      </c>
    </row>
    <row r="23" spans="4:11" ht="409.5">
      <c r="D23">
        <v>11</v>
      </c>
      <c r="J23" t="s">
        <v>303</v>
      </c>
      <c r="K23" s="13" t="s">
        <v>320</v>
      </c>
    </row>
    <row r="24" spans="10:11" ht="409.5">
      <c r="J24" t="s">
        <v>304</v>
      </c>
      <c r="K24" s="13" t="s">
        <v>319</v>
      </c>
    </row>
    <row r="25" spans="10:11" ht="15">
      <c r="J25" t="s">
        <v>305</v>
      </c>
      <c r="K25" t="b">
        <v>0</v>
      </c>
    </row>
    <row r="26" spans="10:11" ht="15">
      <c r="J26" t="s">
        <v>317</v>
      </c>
      <c r="K26" t="s">
        <v>318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314</v>
      </c>
      <c r="B25" t="s">
        <v>313</v>
      </c>
    </row>
    <row r="26" spans="1:2" ht="15">
      <c r="A26" s="121">
        <v>44605.72342592593</v>
      </c>
      <c r="B26" s="3">
        <v>1</v>
      </c>
    </row>
    <row r="27" spans="1:2" ht="15">
      <c r="A27" s="121">
        <v>44609.851064814815</v>
      </c>
      <c r="B27" s="3">
        <v>1</v>
      </c>
    </row>
    <row r="28" spans="1:2" ht="15">
      <c r="A28" s="121" t="s">
        <v>315</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2022-02-19T20:39:24Z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